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" windowWidth="14940" windowHeight="8280" tabRatio="863" activeTab="0"/>
  </bookViews>
  <sheets>
    <sheet name="JSE" sheetId="1" r:id="rId1"/>
    <sheet name="SA Inflation" sheetId="2" r:id="rId2"/>
    <sheet name="MSCI" sheetId="3" r:id="rId3"/>
    <sheet name="S&amp;P500" sheetId="4" r:id="rId4"/>
    <sheet name="FTSE100" sheetId="5" r:id="rId5"/>
    <sheet name="Nikkei" sheetId="6" r:id="rId6"/>
    <sheet name="DowJones" sheetId="7" r:id="rId7"/>
    <sheet name="DaxXetra" sheetId="8" r:id="rId8"/>
    <sheet name="Rand_USD" sheetId="9" r:id="rId9"/>
    <sheet name="Rand_GBP" sheetId="10" r:id="rId10"/>
    <sheet name="Rand_Euro" sheetId="11" r:id="rId11"/>
    <sheet name="Rand_Aus$" sheetId="12" r:id="rId12"/>
    <sheet name="Rand_YEN" sheetId="13" r:id="rId13"/>
    <sheet name="USD_Euro" sheetId="14" r:id="rId14"/>
    <sheet name="USD_GBP" sheetId="15" r:id="rId15"/>
    <sheet name="GBP_Euro" sheetId="16" r:id="rId16"/>
    <sheet name="Rand_CanDollar" sheetId="17" r:id="rId17"/>
    <sheet name="HK HangSeng" sheetId="18" r:id="rId18"/>
    <sheet name="Calcs" sheetId="19" state="hidden" r:id="rId19"/>
    <sheet name="DATA" sheetId="20" state="hidden" r:id="rId20"/>
  </sheets>
  <definedNames>
    <definedName name="Calcs">'Calcs'!$A$7:$S$500</definedName>
    <definedName name="DATA">'DATA'!$A$2:$S$500</definedName>
  </definedNames>
  <calcPr calcMode="autoNoTable" fullCalcOnLoad="1"/>
</workbook>
</file>

<file path=xl/comments20.xml><?xml version="1.0" encoding="utf-8"?>
<comments xmlns="http://schemas.openxmlformats.org/spreadsheetml/2006/main">
  <authors>
    <author>PGrobbelaar</author>
  </authors>
  <commentList>
    <comment ref="F2" authorId="0">
      <text>
        <r>
          <rPr>
            <b/>
            <sz val="8"/>
            <rFont val="Tahoma"/>
            <family val="2"/>
          </rPr>
          <t xml:space="preserve">FTSE 100 TR GBP 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2"/>
          </rPr>
          <t xml:space="preserve">DJ Composite Average TR USD (NX)
</t>
        </r>
      </text>
    </comment>
    <comment ref="R2" authorId="0">
      <text>
        <r>
          <rPr>
            <b/>
            <sz val="8"/>
            <rFont val="Tahoma"/>
            <family val="2"/>
          </rPr>
          <t>Hang Seng HSI PR HKD (NX)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2"/>
          </rPr>
          <t>FSE DAX TR EUR (NX) XDM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<sst xmlns="http://schemas.openxmlformats.org/spreadsheetml/2006/main" count="40" uniqueCount="24">
  <si>
    <t>Date</t>
  </si>
  <si>
    <t>JSE All Share</t>
  </si>
  <si>
    <t>Rand/Dollar</t>
  </si>
  <si>
    <t>Rand/Pound</t>
  </si>
  <si>
    <t>S&amp;P 500 (US $)</t>
  </si>
  <si>
    <t>FTSE 100 (UK Pound)</t>
  </si>
  <si>
    <t>Nikkei 225 (Jap Yen)</t>
  </si>
  <si>
    <t>Dow Jones</t>
  </si>
  <si>
    <t>Dax Xetra</t>
  </si>
  <si>
    <t>Rand/Euro</t>
  </si>
  <si>
    <t>MSCI World (USD)</t>
  </si>
  <si>
    <t>Rand/Aus$</t>
  </si>
  <si>
    <t>SA Inflation</t>
  </si>
  <si>
    <t>Dow Jones Composite</t>
  </si>
  <si>
    <t>End Date</t>
  </si>
  <si>
    <t>US Dollar/Euro</t>
  </si>
  <si>
    <t>Rand/ US Dollar</t>
  </si>
  <si>
    <t>US Dollar/UK Pound</t>
  </si>
  <si>
    <t>Nikkei Average Index (Jap Yen)</t>
  </si>
  <si>
    <t>Hong Kong Hang Seng</t>
  </si>
  <si>
    <t>Past performance is not a guide to future performance. The value of units may go down as well as up.</t>
  </si>
  <si>
    <t>Pound/Euro</t>
  </si>
  <si>
    <t>Rand/Yen</t>
  </si>
  <si>
    <t>Rand/Canadian Dollar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</si>
</sst>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\-mmm\-yy"/>
    <numFmt numFmtId="165" formatCode="0.000%"/>
    <numFmt numFmtId="166" formatCode="_(* #,##0.00_);_(* \(#,##0.00\);_(* &quot;-&quot;??_);_(@_)"/>
    <numFmt numFmtId="167" formatCode="0.0%\ \p.\a."/>
    <numFmt numFmtId="168" formatCode="&quot;R&quot;#,##0.00;&quot;R&quot;\ \-#,##0.00"/>
    <numFmt numFmtId="169" formatCode="[$$-409]#,##0.00"/>
    <numFmt numFmtId="170" formatCode="_-* #,##0.00_-;\-* #,##0.00_-;_-* &quot;-&quot;??_-;_-@_-"/>
    <numFmt numFmtId="171" formatCode="\€\ #,##0.00"/>
    <numFmt numFmtId="172" formatCode="&quot;R&quot;\ #,##0.00"/>
    <numFmt numFmtId="173" formatCode="_ * #,##0_ ;_ * \-#,##0_ ;_ * &quot;-&quot;??_ ;_ @_ "/>
    <numFmt numFmtId="174" formatCode="\R#,##0.00"/>
    <numFmt numFmtId="175" formatCode="\R\ #,##0.00"/>
    <numFmt numFmtId="176" formatCode="[$£-809]\ #,##0.00"/>
    <numFmt numFmtId="177" formatCode="_(* #,##0_);_(* \(#,##0\);_(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b/>
      <sz val="14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7" applyNumberFormat="1" applyFont="1" applyAlignment="1">
      <alignment horizontal="center"/>
    </xf>
    <xf numFmtId="0" fontId="0" fillId="0" borderId="0" xfId="0" applyFont="1" applyAlignment="1">
      <alignment/>
    </xf>
    <xf numFmtId="165" fontId="0" fillId="0" borderId="0" xfId="57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7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57" applyNumberFormat="1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167" fontId="0" fillId="0" borderId="0" xfId="57" applyNumberFormat="1" applyFont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8" fontId="0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3" fontId="3" fillId="0" borderId="0" xfId="42" applyFont="1" applyAlignment="1">
      <alignment horizontal="center"/>
    </xf>
    <xf numFmtId="169" fontId="3" fillId="0" borderId="0" xfId="42" applyNumberFormat="1" applyFont="1" applyAlignment="1">
      <alignment horizontal="center"/>
    </xf>
    <xf numFmtId="166" fontId="0" fillId="0" borderId="0" xfId="0" applyNumberFormat="1" applyFont="1" applyFill="1" applyAlignment="1">
      <alignment/>
    </xf>
    <xf numFmtId="43" fontId="0" fillId="0" borderId="0" xfId="42" applyAlignment="1">
      <alignment/>
    </xf>
    <xf numFmtId="166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wrapText="1"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66" fontId="45" fillId="0" borderId="0" xfId="42" applyNumberFormat="1" applyFont="1" applyAlignment="1">
      <alignment/>
    </xf>
    <xf numFmtId="166" fontId="45" fillId="0" borderId="0" xfId="42" applyNumberFormat="1" applyFont="1" applyFill="1" applyBorder="1" applyAlignment="1">
      <alignment/>
    </xf>
    <xf numFmtId="166" fontId="45" fillId="0" borderId="0" xfId="42" applyNumberFormat="1" applyFont="1" applyFill="1" applyBorder="1" applyAlignment="1">
      <alignment horizontal="right"/>
    </xf>
    <xf numFmtId="166" fontId="45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170" fontId="0" fillId="0" borderId="0" xfId="42" applyNumberFormat="1" applyFont="1" applyAlignment="1">
      <alignment horizontal="center"/>
    </xf>
    <xf numFmtId="0" fontId="46" fillId="0" borderId="0" xfId="0" applyFont="1" applyAlignment="1">
      <alignment horizontal="center"/>
    </xf>
    <xf numFmtId="170" fontId="0" fillId="0" borderId="0" xfId="42" applyNumberFormat="1" applyFont="1" applyFill="1" applyAlignment="1">
      <alignment horizontal="right"/>
    </xf>
    <xf numFmtId="172" fontId="0" fillId="0" borderId="0" xfId="0" applyNumberFormat="1" applyFont="1" applyAlignment="1">
      <alignment/>
    </xf>
    <xf numFmtId="165" fontId="0" fillId="0" borderId="0" xfId="57" applyNumberFormat="1" applyFont="1" applyAlignment="1">
      <alignment/>
    </xf>
    <xf numFmtId="43" fontId="0" fillId="0" borderId="0" xfId="42" applyFont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42" applyFont="1" applyFill="1" applyAlignment="1">
      <alignment horizontal="right"/>
    </xf>
    <xf numFmtId="10" fontId="0" fillId="0" borderId="0" xfId="57" applyNumberFormat="1" applyFont="1" applyFill="1" applyAlignment="1">
      <alignment horizontal="center"/>
    </xf>
    <xf numFmtId="43" fontId="46" fillId="34" borderId="0" xfId="42" applyFont="1" applyFill="1" applyAlignment="1">
      <alignment/>
    </xf>
    <xf numFmtId="166" fontId="0" fillId="0" borderId="0" xfId="0" applyNumberFormat="1" applyFont="1" applyFill="1" applyAlignment="1">
      <alignment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  <xf numFmtId="43" fontId="47" fillId="0" borderId="0" xfId="0" applyNumberFormat="1" applyFont="1" applyAlignment="1">
      <alignment/>
    </xf>
    <xf numFmtId="168" fontId="47" fillId="0" borderId="0" xfId="42" applyNumberFormat="1" applyFont="1" applyAlignment="1">
      <alignment horizontal="center"/>
    </xf>
    <xf numFmtId="165" fontId="47" fillId="0" borderId="0" xfId="57" applyNumberFormat="1" applyFont="1" applyAlignment="1">
      <alignment horizontal="center"/>
    </xf>
    <xf numFmtId="0" fontId="47" fillId="0" borderId="0" xfId="0" applyFont="1" applyAlignment="1">
      <alignment/>
    </xf>
    <xf numFmtId="169" fontId="47" fillId="0" borderId="0" xfId="42" applyNumberFormat="1" applyFont="1" applyAlignment="1">
      <alignment horizontal="center"/>
    </xf>
    <xf numFmtId="171" fontId="47" fillId="0" borderId="0" xfId="42" applyNumberFormat="1" applyFont="1" applyAlignment="1">
      <alignment horizontal="center"/>
    </xf>
    <xf numFmtId="165" fontId="47" fillId="0" borderId="0" xfId="57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JSE All Share Index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08575"/>
          <c:w val="0.920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Calcs!$B$6</c:f>
              <c:strCache>
                <c:ptCount val="1"/>
                <c:pt idx="0">
                  <c:v>JSE All Share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5"/>
              <c:layout>
                <c:manualLayout>
                  <c:x val="0"/>
                  <c:y val="0"/>
                </c:manualLayout>
              </c:layout>
              <c:tx>
                <c:strRef>
                  <c:f>Calcs!$B$5</c:f>
                  <c:strCache>
                    <c:ptCount val="1"/>
                    <c:pt idx="0">
                      <c:v>16.7%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Calcs!$B$7:$B$271</c:f>
              <c:numCache>
                <c:ptCount val="265"/>
                <c:pt idx="0">
                  <c:v>100</c:v>
                </c:pt>
                <c:pt idx="1">
                  <c:v>94.29924187775944</c:v>
                </c:pt>
                <c:pt idx="2">
                  <c:v>103.76892077048598</c:v>
                </c:pt>
                <c:pt idx="3">
                  <c:v>106.85898239250983</c:v>
                </c:pt>
                <c:pt idx="4">
                  <c:v>113.00488252089744</c:v>
                </c:pt>
                <c:pt idx="5">
                  <c:v>116.40335541142906</c:v>
                </c:pt>
                <c:pt idx="6">
                  <c:v>123.89049415328529</c:v>
                </c:pt>
                <c:pt idx="7">
                  <c:v>131.1718306152467</c:v>
                </c:pt>
                <c:pt idx="8">
                  <c:v>126.17162779655176</c:v>
                </c:pt>
                <c:pt idx="9">
                  <c:v>124.55927759404585</c:v>
                </c:pt>
                <c:pt idx="10">
                  <c:v>133.57675870155302</c:v>
                </c:pt>
                <c:pt idx="11">
                  <c:v>134.5407136507156</c:v>
                </c:pt>
                <c:pt idx="12">
                  <c:v>131.0201141214911</c:v>
                </c:pt>
                <c:pt idx="13">
                  <c:v>137.65282146791253</c:v>
                </c:pt>
                <c:pt idx="14">
                  <c:v>137.68497707366322</c:v>
                </c:pt>
                <c:pt idx="15">
                  <c:v>136.24258731210682</c:v>
                </c:pt>
                <c:pt idx="16">
                  <c:v>132.9172170316078</c:v>
                </c:pt>
                <c:pt idx="17">
                  <c:v>143.9977553326585</c:v>
                </c:pt>
                <c:pt idx="18">
                  <c:v>141.3968744952113</c:v>
                </c:pt>
                <c:pt idx="19">
                  <c:v>133.09589966265028</c:v>
                </c:pt>
                <c:pt idx="20">
                  <c:v>122.6290845359054</c:v>
                </c:pt>
                <c:pt idx="21">
                  <c:v>125.29926282237518</c:v>
                </c:pt>
                <c:pt idx="22">
                  <c:v>118.09646250951516</c:v>
                </c:pt>
                <c:pt idx="23">
                  <c:v>125.3366232873656</c:v>
                </c:pt>
                <c:pt idx="24">
                  <c:v>128.35133817650535</c:v>
                </c:pt>
                <c:pt idx="25">
                  <c:v>135.59814681516355</c:v>
                </c:pt>
                <c:pt idx="26">
                  <c:v>135.38818627071637</c:v>
                </c:pt>
                <c:pt idx="27">
                  <c:v>141.40316705655684</c:v>
                </c:pt>
                <c:pt idx="28">
                  <c:v>148.6655269990254</c:v>
                </c:pt>
                <c:pt idx="29">
                  <c:v>159.3918772541959</c:v>
                </c:pt>
                <c:pt idx="30">
                  <c:v>163.1883470988833</c:v>
                </c:pt>
                <c:pt idx="31">
                  <c:v>167.52899895404724</c:v>
                </c:pt>
                <c:pt idx="32">
                  <c:v>162.2009708556294</c:v>
                </c:pt>
                <c:pt idx="33">
                  <c:v>151.9666799465367</c:v>
                </c:pt>
                <c:pt idx="34">
                  <c:v>158.24643125701695</c:v>
                </c:pt>
                <c:pt idx="35">
                  <c:v>168.68262000290576</c:v>
                </c:pt>
                <c:pt idx="36">
                  <c:v>198.63633984566033</c:v>
                </c:pt>
                <c:pt idx="37">
                  <c:v>193.40967605566863</c:v>
                </c:pt>
                <c:pt idx="38">
                  <c:v>197.52587545611038</c:v>
                </c:pt>
                <c:pt idx="39">
                  <c:v>201.7389785296947</c:v>
                </c:pt>
                <c:pt idx="40">
                  <c:v>219.3140688692543</c:v>
                </c:pt>
                <c:pt idx="41">
                  <c:v>221.23376397793712</c:v>
                </c:pt>
                <c:pt idx="42">
                  <c:v>221.973587150245</c:v>
                </c:pt>
                <c:pt idx="43">
                  <c:v>232.57746810353348</c:v>
                </c:pt>
                <c:pt idx="44">
                  <c:v>240.4934203393091</c:v>
                </c:pt>
                <c:pt idx="45">
                  <c:v>234.4196152087347</c:v>
                </c:pt>
                <c:pt idx="46">
                  <c:v>236.8276483316459</c:v>
                </c:pt>
                <c:pt idx="47">
                  <c:v>238.59907004271437</c:v>
                </c:pt>
                <c:pt idx="48">
                  <c:v>243.6295423883624</c:v>
                </c:pt>
                <c:pt idx="49">
                  <c:v>210.28273480809926</c:v>
                </c:pt>
                <c:pt idx="50">
                  <c:v>214.59208620570757</c:v>
                </c:pt>
                <c:pt idx="51">
                  <c:v>220.66838202637044</c:v>
                </c:pt>
                <c:pt idx="52">
                  <c:v>229.3744240691962</c:v>
                </c:pt>
                <c:pt idx="53">
                  <c:v>229.51590219574658</c:v>
                </c:pt>
                <c:pt idx="54">
                  <c:v>227.85531728427762</c:v>
                </c:pt>
                <c:pt idx="55">
                  <c:v>229.88900667201025</c:v>
                </c:pt>
                <c:pt idx="56">
                  <c:v>234.31252970761318</c:v>
                </c:pt>
                <c:pt idx="57">
                  <c:v>240.73474924814636</c:v>
                </c:pt>
                <c:pt idx="58">
                  <c:v>246.06106379832195</c:v>
                </c:pt>
                <c:pt idx="59">
                  <c:v>252.9720649203077</c:v>
                </c:pt>
                <c:pt idx="60">
                  <c:v>264.08190120697185</c:v>
                </c:pt>
                <c:pt idx="61">
                  <c:v>291.95183665226244</c:v>
                </c:pt>
                <c:pt idx="62">
                  <c:v>284.3672691520719</c:v>
                </c:pt>
                <c:pt idx="63">
                  <c:v>287.75797383327534</c:v>
                </c:pt>
                <c:pt idx="64">
                  <c:v>301.1379345452923</c:v>
                </c:pt>
                <c:pt idx="65">
                  <c:v>295.4074304447369</c:v>
                </c:pt>
                <c:pt idx="66">
                  <c:v>296.43782478061195</c:v>
                </c:pt>
                <c:pt idx="67">
                  <c:v>285.34812649399754</c:v>
                </c:pt>
                <c:pt idx="68">
                  <c:v>290.94518526706315</c:v>
                </c:pt>
                <c:pt idx="69">
                  <c:v>299.37971310885644</c:v>
                </c:pt>
                <c:pt idx="70">
                  <c:v>302.7162192220249</c:v>
                </c:pt>
                <c:pt idx="71">
                  <c:v>292.1522221836208</c:v>
                </c:pt>
                <c:pt idx="72">
                  <c:v>289.24725352213403</c:v>
                </c:pt>
                <c:pt idx="73">
                  <c:v>290.6307465564109</c:v>
                </c:pt>
                <c:pt idx="74">
                  <c:v>310.8750304952368</c:v>
                </c:pt>
                <c:pt idx="75">
                  <c:v>308.9029981940761</c:v>
                </c:pt>
                <c:pt idx="76">
                  <c:v>312.6610970675438</c:v>
                </c:pt>
                <c:pt idx="77">
                  <c:v>305.75668430359895</c:v>
                </c:pt>
                <c:pt idx="78">
                  <c:v>325.81226772344075</c:v>
                </c:pt>
                <c:pt idx="79">
                  <c:v>329.2870672011479</c:v>
                </c:pt>
                <c:pt idx="80">
                  <c:v>319.3586602507314</c:v>
                </c:pt>
                <c:pt idx="81">
                  <c:v>312.726483413384</c:v>
                </c:pt>
                <c:pt idx="82">
                  <c:v>286.0171556067589</c:v>
                </c:pt>
                <c:pt idx="83">
                  <c:v>273.36980787803054</c:v>
                </c:pt>
                <c:pt idx="84">
                  <c:v>269.26774699136865</c:v>
                </c:pt>
                <c:pt idx="85">
                  <c:v>287.24849486288264</c:v>
                </c:pt>
                <c:pt idx="86">
                  <c:v>309.9132545299014</c:v>
                </c:pt>
                <c:pt idx="87">
                  <c:v>334.2801102813656</c:v>
                </c:pt>
                <c:pt idx="88">
                  <c:v>366.25925436024914</c:v>
                </c:pt>
                <c:pt idx="89">
                  <c:v>336.7378164479219</c:v>
                </c:pt>
                <c:pt idx="90">
                  <c:v>300.4724482288358</c:v>
                </c:pt>
                <c:pt idx="91">
                  <c:v>316.19637269972105</c:v>
                </c:pt>
                <c:pt idx="92">
                  <c:v>223.55200070576123</c:v>
                </c:pt>
                <c:pt idx="93">
                  <c:v>236.06149015019886</c:v>
                </c:pt>
                <c:pt idx="94">
                  <c:v>268.99482736723866</c:v>
                </c:pt>
                <c:pt idx="95">
                  <c:v>261.70741967642317</c:v>
                </c:pt>
                <c:pt idx="96">
                  <c:v>253.3622075941095</c:v>
                </c:pt>
                <c:pt idx="97">
                  <c:v>273.58915047733706</c:v>
                </c:pt>
                <c:pt idx="98">
                  <c:v>281.0623374340429</c:v>
                </c:pt>
                <c:pt idx="99">
                  <c:v>304.6823468626772</c:v>
                </c:pt>
                <c:pt idx="100">
                  <c:v>340.6999058033743</c:v>
                </c:pt>
                <c:pt idx="101">
                  <c:v>313.8629751754467</c:v>
                </c:pt>
                <c:pt idx="102">
                  <c:v>343.80513568757726</c:v>
                </c:pt>
                <c:pt idx="103">
                  <c:v>349.09223086111285</c:v>
                </c:pt>
                <c:pt idx="104">
                  <c:v>341.92813734344105</c:v>
                </c:pt>
                <c:pt idx="105">
                  <c:v>341.40641397178376</c:v>
                </c:pt>
                <c:pt idx="106">
                  <c:v>358.76064628619673</c:v>
                </c:pt>
                <c:pt idx="107">
                  <c:v>382.6221874067848</c:v>
                </c:pt>
                <c:pt idx="108">
                  <c:v>432.7877480058379</c:v>
                </c:pt>
                <c:pt idx="109">
                  <c:v>427.20324440564275</c:v>
                </c:pt>
                <c:pt idx="110">
                  <c:v>400.84608298260235</c:v>
                </c:pt>
                <c:pt idx="111">
                  <c:v>404.14175370678123</c:v>
                </c:pt>
                <c:pt idx="112">
                  <c:v>379.2236512811176</c:v>
                </c:pt>
                <c:pt idx="113">
                  <c:v>375.68992950696884</c:v>
                </c:pt>
                <c:pt idx="114">
                  <c:v>397.0120936830215</c:v>
                </c:pt>
                <c:pt idx="115">
                  <c:v>400.33629324060405</c:v>
                </c:pt>
                <c:pt idx="116">
                  <c:v>439.70906674513304</c:v>
                </c:pt>
                <c:pt idx="117">
                  <c:v>431.2019426562471</c:v>
                </c:pt>
                <c:pt idx="118">
                  <c:v>425.5148222718482</c:v>
                </c:pt>
                <c:pt idx="119">
                  <c:v>407.7661586354746</c:v>
                </c:pt>
                <c:pt idx="120">
                  <c:v>434.31823600961314</c:v>
                </c:pt>
                <c:pt idx="121">
                  <c:v>475.735824525359</c:v>
                </c:pt>
                <c:pt idx="122">
                  <c:v>475.0567264125727</c:v>
                </c:pt>
                <c:pt idx="123">
                  <c:v>435.1632861598457</c:v>
                </c:pt>
                <c:pt idx="124">
                  <c:v>479.9114761282517</c:v>
                </c:pt>
                <c:pt idx="125">
                  <c:v>499.9325638998603</c:v>
                </c:pt>
                <c:pt idx="126">
                  <c:v>492.07358507183244</c:v>
                </c:pt>
                <c:pt idx="127">
                  <c:v>458.4772477111819</c:v>
                </c:pt>
                <c:pt idx="128">
                  <c:v>483.1362909263299</c:v>
                </c:pt>
                <c:pt idx="129">
                  <c:v>437.9880135927395</c:v>
                </c:pt>
                <c:pt idx="130">
                  <c:v>465.41491303693715</c:v>
                </c:pt>
                <c:pt idx="131">
                  <c:v>517.1511754855437</c:v>
                </c:pt>
                <c:pt idx="132">
                  <c:v>575.9420776922927</c:v>
                </c:pt>
                <c:pt idx="133">
                  <c:v>569.9497174367706</c:v>
                </c:pt>
                <c:pt idx="134">
                  <c:v>600.3405699932179</c:v>
                </c:pt>
                <c:pt idx="135">
                  <c:v>611.924830213151</c:v>
                </c:pt>
                <c:pt idx="136">
                  <c:v>614.080404224641</c:v>
                </c:pt>
                <c:pt idx="137">
                  <c:v>624.9592128996242</c:v>
                </c:pt>
                <c:pt idx="138">
                  <c:v>595.5440588764479</c:v>
                </c:pt>
                <c:pt idx="139">
                  <c:v>517.3041994241928</c:v>
                </c:pt>
                <c:pt idx="140">
                  <c:v>543.7135704769917</c:v>
                </c:pt>
                <c:pt idx="141">
                  <c:v>535.3289525550746</c:v>
                </c:pt>
                <c:pt idx="142">
                  <c:v>532.1155741520864</c:v>
                </c:pt>
                <c:pt idx="143">
                  <c:v>543.5706155383675</c:v>
                </c:pt>
                <c:pt idx="144">
                  <c:v>528.1004050063797</c:v>
                </c:pt>
                <c:pt idx="145">
                  <c:v>501.85885062066154</c:v>
                </c:pt>
                <c:pt idx="146">
                  <c:v>480.2477931599456</c:v>
                </c:pt>
                <c:pt idx="147">
                  <c:v>442.1534097326441</c:v>
                </c:pt>
                <c:pt idx="148">
                  <c:v>434.80676897378123</c:v>
                </c:pt>
                <c:pt idx="149">
                  <c:v>495.96662097649744</c:v>
                </c:pt>
                <c:pt idx="150">
                  <c:v>484.9715215666594</c:v>
                </c:pt>
                <c:pt idx="151">
                  <c:v>512.5307475605663</c:v>
                </c:pt>
                <c:pt idx="152">
                  <c:v>538.8531025637678</c:v>
                </c:pt>
                <c:pt idx="153">
                  <c:v>523.4388309208068</c:v>
                </c:pt>
                <c:pt idx="154">
                  <c:v>574.629129812511</c:v>
                </c:pt>
                <c:pt idx="155">
                  <c:v>573.3301045006646</c:v>
                </c:pt>
                <c:pt idx="156">
                  <c:v>613.0405002776314</c:v>
                </c:pt>
                <c:pt idx="157">
                  <c:v>641.48231763174</c:v>
                </c:pt>
                <c:pt idx="158">
                  <c:v>644.552741096104</c:v>
                </c:pt>
                <c:pt idx="159">
                  <c:v>635.5776571233478</c:v>
                </c:pt>
                <c:pt idx="160">
                  <c:v>620.5487422714608</c:v>
                </c:pt>
                <c:pt idx="161">
                  <c:v>622.4506644983745</c:v>
                </c:pt>
                <c:pt idx="162">
                  <c:v>605.5571200122585</c:v>
                </c:pt>
                <c:pt idx="163">
                  <c:v>618.5908811555203</c:v>
                </c:pt>
                <c:pt idx="164">
                  <c:v>672.6962177087361</c:v>
                </c:pt>
                <c:pt idx="165">
                  <c:v>711.1262344701989</c:v>
                </c:pt>
                <c:pt idx="166">
                  <c:v>706.7630011261026</c:v>
                </c:pt>
                <c:pt idx="167">
                  <c:v>758.0589623637466</c:v>
                </c:pt>
                <c:pt idx="168">
                  <c:v>769.0043383166716</c:v>
                </c:pt>
                <c:pt idx="169">
                  <c:v>779.4214025398984</c:v>
                </c:pt>
                <c:pt idx="170">
                  <c:v>821.9411736324372</c:v>
                </c:pt>
                <c:pt idx="171">
                  <c:v>814.7561341085408</c:v>
                </c:pt>
                <c:pt idx="172">
                  <c:v>772.6279352391903</c:v>
                </c:pt>
                <c:pt idx="173">
                  <c:v>848.667531723055</c:v>
                </c:pt>
                <c:pt idx="174">
                  <c:v>873.7716620318935</c:v>
                </c:pt>
                <c:pt idx="175">
                  <c:v>936.4294331741069</c:v>
                </c:pt>
                <c:pt idx="176">
                  <c:v>955.6599801351234</c:v>
                </c:pt>
                <c:pt idx="177">
                  <c:v>1051.0233550617163</c:v>
                </c:pt>
                <c:pt idx="178">
                  <c:v>1026.068395123616</c:v>
                </c:pt>
                <c:pt idx="179">
                  <c:v>1048.0399476469497</c:v>
                </c:pt>
                <c:pt idx="180">
                  <c:v>1132.37093057102</c:v>
                </c:pt>
                <c:pt idx="181">
                  <c:v>1236.9766530512752</c:v>
                </c:pt>
                <c:pt idx="182">
                  <c:v>1197.11708690357</c:v>
                </c:pt>
                <c:pt idx="183">
                  <c:v>1282.4301081016679</c:v>
                </c:pt>
                <c:pt idx="184">
                  <c:v>1336.6473224329375</c:v>
                </c:pt>
                <c:pt idx="185">
                  <c:v>1300.9583112337916</c:v>
                </c:pt>
                <c:pt idx="186">
                  <c:v>1344.8268310950896</c:v>
                </c:pt>
                <c:pt idx="187">
                  <c:v>1325.2047119108847</c:v>
                </c:pt>
                <c:pt idx="188">
                  <c:v>1397.3348015949823</c:v>
                </c:pt>
                <c:pt idx="189">
                  <c:v>1430.003112786677</c:v>
                </c:pt>
                <c:pt idx="190">
                  <c:v>1495.3894586269791</c:v>
                </c:pt>
                <c:pt idx="191">
                  <c:v>1535.3919797133085</c:v>
                </c:pt>
                <c:pt idx="192">
                  <c:v>1599.2306829572005</c:v>
                </c:pt>
                <c:pt idx="193">
                  <c:v>1634.9321250205749</c:v>
                </c:pt>
                <c:pt idx="194">
                  <c:v>1659.4768664391447</c:v>
                </c:pt>
                <c:pt idx="195">
                  <c:v>1765.2510901568505</c:v>
                </c:pt>
                <c:pt idx="196">
                  <c:v>1826.6595594441303</c:v>
                </c:pt>
                <c:pt idx="197">
                  <c:v>1858.6068805105897</c:v>
                </c:pt>
                <c:pt idx="198">
                  <c:v>1840.94883787444</c:v>
                </c:pt>
                <c:pt idx="199">
                  <c:v>1858.5820187821337</c:v>
                </c:pt>
                <c:pt idx="200">
                  <c:v>1871.0812527635833</c:v>
                </c:pt>
                <c:pt idx="201">
                  <c:v>1964.5240591669196</c:v>
                </c:pt>
                <c:pt idx="202">
                  <c:v>2058.70028655972</c:v>
                </c:pt>
                <c:pt idx="203">
                  <c:v>1993.0155999779413</c:v>
                </c:pt>
                <c:pt idx="204">
                  <c:v>1906.1922287761179</c:v>
                </c:pt>
                <c:pt idx="205">
                  <c:v>1799.2743655494185</c:v>
                </c:pt>
                <c:pt idx="206">
                  <c:v>2023.3282623983932</c:v>
                </c:pt>
                <c:pt idx="207">
                  <c:v>1961.8141307651738</c:v>
                </c:pt>
                <c:pt idx="208">
                  <c:v>2044.07537479525</c:v>
                </c:pt>
                <c:pt idx="209">
                  <c:v>2120.2019873287118</c:v>
                </c:pt>
                <c:pt idx="210">
                  <c:v>2027.7536500636304</c:v>
                </c:pt>
                <c:pt idx="211">
                  <c:v>1850.992976170821</c:v>
                </c:pt>
                <c:pt idx="212">
                  <c:v>1856.7733280369316</c:v>
                </c:pt>
                <c:pt idx="213">
                  <c:v>1610.9467724922745</c:v>
                </c:pt>
                <c:pt idx="214">
                  <c:v>1423.3277386961374</c:v>
                </c:pt>
                <c:pt idx="215">
                  <c:v>1441.4022152839323</c:v>
                </c:pt>
                <c:pt idx="216">
                  <c:v>1463.2929671897825</c:v>
                </c:pt>
                <c:pt idx="217">
                  <c:v>1401.1075688882402</c:v>
                </c:pt>
                <c:pt idx="218">
                  <c:v>1262.7706963247797</c:v>
                </c:pt>
                <c:pt idx="219">
                  <c:v>1401.915575063073</c:v>
                </c:pt>
                <c:pt idx="220">
                  <c:v>1424.054944253487</c:v>
                </c:pt>
                <c:pt idx="221">
                  <c:v>1571.1804378262811</c:v>
                </c:pt>
                <c:pt idx="222">
                  <c:v>1523.1786556091088</c:v>
                </c:pt>
                <c:pt idx="223">
                  <c:v>1677.023031297242</c:v>
                </c:pt>
                <c:pt idx="224">
                  <c:v>1730.687072170357</c:v>
                </c:pt>
                <c:pt idx="225">
                  <c:v>1734.9881511933122</c:v>
                </c:pt>
                <c:pt idx="226">
                  <c:v>1839.376333549574</c:v>
                </c:pt>
                <c:pt idx="227">
                  <c:v>1878.5708484610705</c:v>
                </c:pt>
                <c:pt idx="228">
                  <c:v>1933.4904066212332</c:v>
                </c:pt>
                <c:pt idx="229">
                  <c:v>1865.742196577574</c:v>
                </c:pt>
                <c:pt idx="230">
                  <c:v>1872.7034805453627</c:v>
                </c:pt>
                <c:pt idx="231">
                  <c:v>2020.0838068348348</c:v>
                </c:pt>
                <c:pt idx="232">
                  <c:v>2018.8780130047003</c:v>
                </c:pt>
                <c:pt idx="233">
                  <c:v>1915.676978182231</c:v>
                </c:pt>
                <c:pt idx="234">
                  <c:v>1854.9832835880723</c:v>
                </c:pt>
                <c:pt idx="235">
                  <c:v>2004.2282395117734</c:v>
                </c:pt>
                <c:pt idx="236">
                  <c:v>1932.5456609398911</c:v>
                </c:pt>
                <c:pt idx="237">
                  <c:v>2101.524613825851</c:v>
                </c:pt>
                <c:pt idx="238">
                  <c:v>2176.134660923473</c:v>
                </c:pt>
                <c:pt idx="239">
                  <c:v>2166.3080627510853</c:v>
                </c:pt>
                <c:pt idx="240">
                  <c:v>2300.536534687128</c:v>
                </c:pt>
                <c:pt idx="241">
                  <c:v>2250.9933253056597</c:v>
                </c:pt>
                <c:pt idx="242">
                  <c:v>2314.129684720659</c:v>
                </c:pt>
                <c:pt idx="243">
                  <c:v>2326.2187001825782</c:v>
                </c:pt>
                <c:pt idx="244">
                  <c:v>2378.3723910519675</c:v>
                </c:pt>
                <c:pt idx="245">
                  <c:v>2359.9933582905824</c:v>
                </c:pt>
                <c:pt idx="246">
                  <c:v>2312.0848075551216</c:v>
                </c:pt>
                <c:pt idx="247">
                  <c:v>2266.04088645389</c:v>
                </c:pt>
                <c:pt idx="248">
                  <c:v>2258.74396915194</c:v>
                </c:pt>
                <c:pt idx="249">
                  <c:v>2177.1602072223004</c:v>
                </c:pt>
                <c:pt idx="250">
                  <c:v>2380.7156089589826</c:v>
                </c:pt>
                <c:pt idx="251">
                  <c:v>2418.7478380651432</c:v>
                </c:pt>
                <c:pt idx="252">
                  <c:v>2359.59557063528</c:v>
                </c:pt>
                <c:pt idx="253">
                  <c:v>2494.7750036847797</c:v>
                </c:pt>
                <c:pt idx="254">
                  <c:v>2537.0958809496674</c:v>
                </c:pt>
                <c:pt idx="255">
                  <c:v>2501.288776540354</c:v>
                </c:pt>
                <c:pt idx="256">
                  <c:v>2572.15713350529</c:v>
                </c:pt>
                <c:pt idx="257">
                  <c:v>2479.8455357467187</c:v>
                </c:pt>
                <c:pt idx="258">
                  <c:v>2525.783794502011</c:v>
                </c:pt>
                <c:pt idx="259">
                  <c:v>2594.12247059651</c:v>
                </c:pt>
                <c:pt idx="260">
                  <c:v>2665.2518757102375</c:v>
                </c:pt>
                <c:pt idx="261">
                  <c:v>2709.0893184109646</c:v>
                </c:pt>
                <c:pt idx="262">
                  <c:v>2823.3351761001845</c:v>
                </c:pt>
                <c:pt idx="263">
                  <c:v>2897.746329370156</c:v>
                </c:pt>
                <c:pt idx="264">
                  <c:v>2989.162904904297</c:v>
                </c:pt>
              </c:numCache>
            </c:numRef>
          </c:val>
          <c:smooth val="0"/>
        </c:ser>
        <c:marker val="1"/>
        <c:axId val="28459112"/>
        <c:axId val="54805417"/>
      </c:lineChart>
      <c:dateAx>
        <c:axId val="284591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5417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54805417"/>
        <c:scaling>
          <c:orientation val="minMax"/>
          <c:max val="3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9112"/>
        <c:crossesAt val="1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UK Pound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93"/>
          <c:w val="0.963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Calcs!$K$6</c:f>
              <c:strCache>
                <c:ptCount val="1"/>
                <c:pt idx="0">
                  <c:v>Rand/Pound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Calcs!$K$5</c:f>
                  <c:strCache>
                    <c:ptCount val="1"/>
                    <c:pt idx="0">
                      <c:v>R13.79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Calcs!$K$7:$K$271</c:f>
              <c:numCache>
                <c:ptCount val="265"/>
                <c:pt idx="0">
                  <c:v>4.936</c:v>
                </c:pt>
                <c:pt idx="1">
                  <c:v>4.995</c:v>
                </c:pt>
                <c:pt idx="2">
                  <c:v>4.907</c:v>
                </c:pt>
                <c:pt idx="3">
                  <c:v>4.778</c:v>
                </c:pt>
                <c:pt idx="4">
                  <c:v>4.795</c:v>
                </c:pt>
                <c:pt idx="5">
                  <c:v>4.805</c:v>
                </c:pt>
                <c:pt idx="6">
                  <c:v>4.681</c:v>
                </c:pt>
                <c:pt idx="7">
                  <c:v>4.825</c:v>
                </c:pt>
                <c:pt idx="8">
                  <c:v>4.822</c:v>
                </c:pt>
                <c:pt idx="9">
                  <c:v>4.909</c:v>
                </c:pt>
                <c:pt idx="10">
                  <c:v>4.937</c:v>
                </c:pt>
                <c:pt idx="11">
                  <c:v>4.953</c:v>
                </c:pt>
                <c:pt idx="12">
                  <c:v>5.118</c:v>
                </c:pt>
                <c:pt idx="13">
                  <c:v>5.004</c:v>
                </c:pt>
                <c:pt idx="14">
                  <c:v>4.996</c:v>
                </c:pt>
                <c:pt idx="15">
                  <c:v>4.994</c:v>
                </c:pt>
                <c:pt idx="16">
                  <c:v>5.098</c:v>
                </c:pt>
                <c:pt idx="17">
                  <c:v>5.17</c:v>
                </c:pt>
                <c:pt idx="18">
                  <c:v>5.2741</c:v>
                </c:pt>
                <c:pt idx="19">
                  <c:v>5.3166</c:v>
                </c:pt>
                <c:pt idx="20">
                  <c:v>5.4406</c:v>
                </c:pt>
                <c:pt idx="21">
                  <c:v>5.016</c:v>
                </c:pt>
                <c:pt idx="22">
                  <c:v>4.6196</c:v>
                </c:pt>
                <c:pt idx="23">
                  <c:v>4.5814</c:v>
                </c:pt>
                <c:pt idx="24">
                  <c:v>4.6185</c:v>
                </c:pt>
                <c:pt idx="25">
                  <c:v>4.5755</c:v>
                </c:pt>
                <c:pt idx="26">
                  <c:v>4.4702</c:v>
                </c:pt>
                <c:pt idx="27">
                  <c:v>4.7758</c:v>
                </c:pt>
                <c:pt idx="28">
                  <c:v>4.963</c:v>
                </c:pt>
                <c:pt idx="29">
                  <c:v>4.9625</c:v>
                </c:pt>
                <c:pt idx="30">
                  <c:v>4.9872</c:v>
                </c:pt>
                <c:pt idx="31">
                  <c:v>5.0068</c:v>
                </c:pt>
                <c:pt idx="32">
                  <c:v>5.0272</c:v>
                </c:pt>
                <c:pt idx="33">
                  <c:v>5.1291</c:v>
                </c:pt>
                <c:pt idx="34">
                  <c:v>4.9973</c:v>
                </c:pt>
                <c:pt idx="35">
                  <c:v>4.9857</c:v>
                </c:pt>
                <c:pt idx="36">
                  <c:v>5.027</c:v>
                </c:pt>
                <c:pt idx="37">
                  <c:v>5.1295</c:v>
                </c:pt>
                <c:pt idx="38">
                  <c:v>5.1594</c:v>
                </c:pt>
                <c:pt idx="39">
                  <c:v>5.1674</c:v>
                </c:pt>
                <c:pt idx="40">
                  <c:v>5.3382</c:v>
                </c:pt>
                <c:pt idx="41">
                  <c:v>5.4885</c:v>
                </c:pt>
                <c:pt idx="42">
                  <c:v>5.6375</c:v>
                </c:pt>
                <c:pt idx="43">
                  <c:v>5.6507</c:v>
                </c:pt>
                <c:pt idx="44">
                  <c:v>5.5118</c:v>
                </c:pt>
                <c:pt idx="45">
                  <c:v>5.6244</c:v>
                </c:pt>
                <c:pt idx="46">
                  <c:v>5.709</c:v>
                </c:pt>
                <c:pt idx="47">
                  <c:v>5.5606</c:v>
                </c:pt>
                <c:pt idx="48">
                  <c:v>5.545</c:v>
                </c:pt>
                <c:pt idx="49">
                  <c:v>5.6089</c:v>
                </c:pt>
                <c:pt idx="50">
                  <c:v>5.6925</c:v>
                </c:pt>
                <c:pt idx="51">
                  <c:v>5.8254</c:v>
                </c:pt>
                <c:pt idx="52">
                  <c:v>5.8211</c:v>
                </c:pt>
                <c:pt idx="53">
                  <c:v>5.8455</c:v>
                </c:pt>
                <c:pt idx="54">
                  <c:v>5.785</c:v>
                </c:pt>
                <c:pt idx="55">
                  <c:v>5.792</c:v>
                </c:pt>
                <c:pt idx="56">
                  <c:v>5.6661</c:v>
                </c:pt>
                <c:pt idx="57">
                  <c:v>5.7788</c:v>
                </c:pt>
                <c:pt idx="58">
                  <c:v>5.7542</c:v>
                </c:pt>
                <c:pt idx="59">
                  <c:v>5.6087</c:v>
                </c:pt>
                <c:pt idx="60">
                  <c:v>5.6599</c:v>
                </c:pt>
                <c:pt idx="61">
                  <c:v>5.5149</c:v>
                </c:pt>
                <c:pt idx="62">
                  <c:v>5.9246</c:v>
                </c:pt>
                <c:pt idx="63">
                  <c:v>6.0728</c:v>
                </c:pt>
                <c:pt idx="64">
                  <c:v>6.4861</c:v>
                </c:pt>
                <c:pt idx="65">
                  <c:v>6.7554</c:v>
                </c:pt>
                <c:pt idx="66">
                  <c:v>6.7285</c:v>
                </c:pt>
                <c:pt idx="67">
                  <c:v>7.0187</c:v>
                </c:pt>
                <c:pt idx="68">
                  <c:v>7.014</c:v>
                </c:pt>
                <c:pt idx="69">
                  <c:v>7.0924</c:v>
                </c:pt>
                <c:pt idx="70">
                  <c:v>7.6421</c:v>
                </c:pt>
                <c:pt idx="71">
                  <c:v>7.7437</c:v>
                </c:pt>
                <c:pt idx="72">
                  <c:v>8.0046</c:v>
                </c:pt>
                <c:pt idx="73">
                  <c:v>7.3178</c:v>
                </c:pt>
                <c:pt idx="74">
                  <c:v>7.3116</c:v>
                </c:pt>
                <c:pt idx="75">
                  <c:v>7.2585</c:v>
                </c:pt>
                <c:pt idx="76">
                  <c:v>7.2149</c:v>
                </c:pt>
                <c:pt idx="77">
                  <c:v>7.3113</c:v>
                </c:pt>
                <c:pt idx="78">
                  <c:v>7.5485</c:v>
                </c:pt>
                <c:pt idx="79">
                  <c:v>7.5497</c:v>
                </c:pt>
                <c:pt idx="80">
                  <c:v>7.6087</c:v>
                </c:pt>
                <c:pt idx="81">
                  <c:v>7.5318</c:v>
                </c:pt>
                <c:pt idx="82">
                  <c:v>8.0701</c:v>
                </c:pt>
                <c:pt idx="83">
                  <c:v>8.1823</c:v>
                </c:pt>
                <c:pt idx="84">
                  <c:v>8.0071</c:v>
                </c:pt>
                <c:pt idx="85">
                  <c:v>8.072</c:v>
                </c:pt>
                <c:pt idx="86">
                  <c:v>8.1362</c:v>
                </c:pt>
                <c:pt idx="87">
                  <c:v>8.4381</c:v>
                </c:pt>
                <c:pt idx="88">
                  <c:v>8.4545</c:v>
                </c:pt>
                <c:pt idx="89">
                  <c:v>8.4079</c:v>
                </c:pt>
                <c:pt idx="90">
                  <c:v>9.8275</c:v>
                </c:pt>
                <c:pt idx="91">
                  <c:v>10.044</c:v>
                </c:pt>
                <c:pt idx="92">
                  <c:v>10.759</c:v>
                </c:pt>
                <c:pt idx="93">
                  <c:v>9.9925</c:v>
                </c:pt>
                <c:pt idx="94">
                  <c:v>9.3948</c:v>
                </c:pt>
                <c:pt idx="95">
                  <c:v>9.3919</c:v>
                </c:pt>
                <c:pt idx="96">
                  <c:v>9.7875</c:v>
                </c:pt>
                <c:pt idx="97">
                  <c:v>9.94749</c:v>
                </c:pt>
                <c:pt idx="98">
                  <c:v>9.923537</c:v>
                </c:pt>
                <c:pt idx="99">
                  <c:v>9.984151</c:v>
                </c:pt>
                <c:pt idx="100">
                  <c:v>9.828489</c:v>
                </c:pt>
                <c:pt idx="101">
                  <c:v>9.947579</c:v>
                </c:pt>
                <c:pt idx="102">
                  <c:v>9.512534</c:v>
                </c:pt>
                <c:pt idx="103">
                  <c:v>9.984107</c:v>
                </c:pt>
                <c:pt idx="104">
                  <c:v>9.779419</c:v>
                </c:pt>
                <c:pt idx="105">
                  <c:v>9.88047</c:v>
                </c:pt>
                <c:pt idx="106">
                  <c:v>10.08227</c:v>
                </c:pt>
                <c:pt idx="107">
                  <c:v>9.834862</c:v>
                </c:pt>
                <c:pt idx="108">
                  <c:v>9.924425</c:v>
                </c:pt>
                <c:pt idx="109">
                  <c:v>10.22677</c:v>
                </c:pt>
                <c:pt idx="110">
                  <c:v>10.01541</c:v>
                </c:pt>
                <c:pt idx="111">
                  <c:v>10.43991</c:v>
                </c:pt>
                <c:pt idx="112">
                  <c:v>10.60749</c:v>
                </c:pt>
                <c:pt idx="113">
                  <c:v>10.40999</c:v>
                </c:pt>
                <c:pt idx="114">
                  <c:v>10.26374</c:v>
                </c:pt>
                <c:pt idx="115">
                  <c:v>10.4267</c:v>
                </c:pt>
                <c:pt idx="116">
                  <c:v>10.14384</c:v>
                </c:pt>
                <c:pt idx="117">
                  <c:v>10.67549</c:v>
                </c:pt>
                <c:pt idx="118">
                  <c:v>10.97431</c:v>
                </c:pt>
                <c:pt idx="119">
                  <c:v>10.97509</c:v>
                </c:pt>
                <c:pt idx="120">
                  <c:v>11.30804</c:v>
                </c:pt>
                <c:pt idx="121">
                  <c:v>11.35507</c:v>
                </c:pt>
                <c:pt idx="122">
                  <c:v>11.14145</c:v>
                </c:pt>
                <c:pt idx="123">
                  <c:v>11.38775</c:v>
                </c:pt>
                <c:pt idx="124">
                  <c:v>11.46821</c:v>
                </c:pt>
                <c:pt idx="125">
                  <c:v>11.39936</c:v>
                </c:pt>
                <c:pt idx="126">
                  <c:v>11.3381</c:v>
                </c:pt>
                <c:pt idx="127">
                  <c:v>11.7816</c:v>
                </c:pt>
                <c:pt idx="128">
                  <c:v>12.22513</c:v>
                </c:pt>
                <c:pt idx="129">
                  <c:v>13.23769</c:v>
                </c:pt>
                <c:pt idx="130">
                  <c:v>13.70875</c:v>
                </c:pt>
                <c:pt idx="131">
                  <c:v>14.6587</c:v>
                </c:pt>
                <c:pt idx="132">
                  <c:v>17.45734</c:v>
                </c:pt>
                <c:pt idx="133">
                  <c:v>16.13706</c:v>
                </c:pt>
                <c:pt idx="134">
                  <c:v>16.164</c:v>
                </c:pt>
                <c:pt idx="135">
                  <c:v>16.18214</c:v>
                </c:pt>
                <c:pt idx="136">
                  <c:v>15.49483</c:v>
                </c:pt>
                <c:pt idx="137">
                  <c:v>14.29048</c:v>
                </c:pt>
                <c:pt idx="138">
                  <c:v>15.71327</c:v>
                </c:pt>
                <c:pt idx="139">
                  <c:v>15.99012</c:v>
                </c:pt>
                <c:pt idx="140">
                  <c:v>16.25978</c:v>
                </c:pt>
                <c:pt idx="141">
                  <c:v>16.57295</c:v>
                </c:pt>
                <c:pt idx="142">
                  <c:v>15.66846</c:v>
                </c:pt>
                <c:pt idx="143">
                  <c:v>14.41952</c:v>
                </c:pt>
                <c:pt idx="144">
                  <c:v>13.81467</c:v>
                </c:pt>
                <c:pt idx="145">
                  <c:v>14.0268</c:v>
                </c:pt>
                <c:pt idx="146">
                  <c:v>12.70291</c:v>
                </c:pt>
                <c:pt idx="147">
                  <c:v>12.44047</c:v>
                </c:pt>
                <c:pt idx="148">
                  <c:v>11.62881</c:v>
                </c:pt>
                <c:pt idx="149">
                  <c:v>13.18626</c:v>
                </c:pt>
                <c:pt idx="150">
                  <c:v>12.39287</c:v>
                </c:pt>
                <c:pt idx="151">
                  <c:v>11.91631</c:v>
                </c:pt>
                <c:pt idx="152">
                  <c:v>11.59429</c:v>
                </c:pt>
                <c:pt idx="153">
                  <c:v>11.57241</c:v>
                </c:pt>
                <c:pt idx="154">
                  <c:v>11.69961</c:v>
                </c:pt>
                <c:pt idx="155">
                  <c:v>10.98737</c:v>
                </c:pt>
                <c:pt idx="156">
                  <c:v>11.94933</c:v>
                </c:pt>
                <c:pt idx="157">
                  <c:v>12.87121</c:v>
                </c:pt>
                <c:pt idx="158">
                  <c:v>12.34429</c:v>
                </c:pt>
                <c:pt idx="159">
                  <c:v>11.58406</c:v>
                </c:pt>
                <c:pt idx="160">
                  <c:v>12.3355</c:v>
                </c:pt>
                <c:pt idx="161">
                  <c:v>11.94385</c:v>
                </c:pt>
                <c:pt idx="162">
                  <c:v>11.26729</c:v>
                </c:pt>
                <c:pt idx="163">
                  <c:v>11.39677</c:v>
                </c:pt>
                <c:pt idx="164">
                  <c:v>11.97351</c:v>
                </c:pt>
                <c:pt idx="165">
                  <c:v>11.71605</c:v>
                </c:pt>
                <c:pt idx="166">
                  <c:v>11.28143</c:v>
                </c:pt>
                <c:pt idx="167">
                  <c:v>11.0814</c:v>
                </c:pt>
                <c:pt idx="168">
                  <c:v>10.81749</c:v>
                </c:pt>
                <c:pt idx="169">
                  <c:v>11.23626</c:v>
                </c:pt>
                <c:pt idx="170">
                  <c:v>11.15929</c:v>
                </c:pt>
                <c:pt idx="171">
                  <c:v>11.76196</c:v>
                </c:pt>
                <c:pt idx="172">
                  <c:v>11.61465</c:v>
                </c:pt>
                <c:pt idx="173">
                  <c:v>12.29919</c:v>
                </c:pt>
                <c:pt idx="174">
                  <c:v>11.96239</c:v>
                </c:pt>
                <c:pt idx="175">
                  <c:v>11.56501</c:v>
                </c:pt>
                <c:pt idx="176">
                  <c:v>11.59418</c:v>
                </c:pt>
                <c:pt idx="177">
                  <c:v>11.2474</c:v>
                </c:pt>
                <c:pt idx="178">
                  <c:v>11.86196</c:v>
                </c:pt>
                <c:pt idx="179">
                  <c:v>11.17141</c:v>
                </c:pt>
                <c:pt idx="180">
                  <c:v>10.88823</c:v>
                </c:pt>
                <c:pt idx="181">
                  <c:v>10.81806</c:v>
                </c:pt>
                <c:pt idx="182">
                  <c:v>10.80376</c:v>
                </c:pt>
                <c:pt idx="183">
                  <c:v>10.69227</c:v>
                </c:pt>
                <c:pt idx="184">
                  <c:v>11.00693</c:v>
                </c:pt>
                <c:pt idx="185">
                  <c:v>12.53293</c:v>
                </c:pt>
                <c:pt idx="186">
                  <c:v>13.18918</c:v>
                </c:pt>
                <c:pt idx="187">
                  <c:v>12.94499</c:v>
                </c:pt>
                <c:pt idx="188">
                  <c:v>13.71352</c:v>
                </c:pt>
                <c:pt idx="189">
                  <c:v>14.50944</c:v>
                </c:pt>
                <c:pt idx="190">
                  <c:v>14.07995</c:v>
                </c:pt>
                <c:pt idx="191">
                  <c:v>14.11754</c:v>
                </c:pt>
                <c:pt idx="192">
                  <c:v>13.80065</c:v>
                </c:pt>
                <c:pt idx="193">
                  <c:v>14.19777</c:v>
                </c:pt>
                <c:pt idx="194">
                  <c:v>14.25263</c:v>
                </c:pt>
                <c:pt idx="195">
                  <c:v>14.2244</c:v>
                </c:pt>
                <c:pt idx="196">
                  <c:v>14.07135</c:v>
                </c:pt>
                <c:pt idx="197">
                  <c:v>14.07555</c:v>
                </c:pt>
                <c:pt idx="198">
                  <c:v>14.1475</c:v>
                </c:pt>
                <c:pt idx="199">
                  <c:v>14.43407</c:v>
                </c:pt>
                <c:pt idx="200">
                  <c:v>14.46759</c:v>
                </c:pt>
                <c:pt idx="201">
                  <c:v>14.05129</c:v>
                </c:pt>
                <c:pt idx="202">
                  <c:v>13.5848</c:v>
                </c:pt>
                <c:pt idx="203">
                  <c:v>13.97721</c:v>
                </c:pt>
                <c:pt idx="204">
                  <c:v>13.6046</c:v>
                </c:pt>
                <c:pt idx="205">
                  <c:v>14.90751</c:v>
                </c:pt>
                <c:pt idx="206">
                  <c:v>15.4486</c:v>
                </c:pt>
                <c:pt idx="207">
                  <c:v>16.15167</c:v>
                </c:pt>
                <c:pt idx="208">
                  <c:v>14.94932</c:v>
                </c:pt>
                <c:pt idx="209">
                  <c:v>15.09357</c:v>
                </c:pt>
                <c:pt idx="210">
                  <c:v>15.57944</c:v>
                </c:pt>
                <c:pt idx="211">
                  <c:v>14.46818</c:v>
                </c:pt>
                <c:pt idx="212">
                  <c:v>14.01768</c:v>
                </c:pt>
                <c:pt idx="213">
                  <c:v>14.75976</c:v>
                </c:pt>
                <c:pt idx="214">
                  <c:v>15.9151</c:v>
                </c:pt>
                <c:pt idx="215">
                  <c:v>15.44441</c:v>
                </c:pt>
                <c:pt idx="216">
                  <c:v>13.29215</c:v>
                </c:pt>
                <c:pt idx="217">
                  <c:v>14.70887</c:v>
                </c:pt>
                <c:pt idx="218">
                  <c:v>14.317</c:v>
                </c:pt>
                <c:pt idx="219">
                  <c:v>13.63122</c:v>
                </c:pt>
                <c:pt idx="220">
                  <c:v>12.56024</c:v>
                </c:pt>
                <c:pt idx="221">
                  <c:v>12.96087</c:v>
                </c:pt>
                <c:pt idx="222">
                  <c:v>12.71783</c:v>
                </c:pt>
                <c:pt idx="223">
                  <c:v>12.99583</c:v>
                </c:pt>
                <c:pt idx="224">
                  <c:v>12.69435</c:v>
                </c:pt>
                <c:pt idx="225">
                  <c:v>12.11921</c:v>
                </c:pt>
                <c:pt idx="226">
                  <c:v>12.90158</c:v>
                </c:pt>
                <c:pt idx="227">
                  <c:v>12.19706</c:v>
                </c:pt>
                <c:pt idx="228">
                  <c:v>11.89144</c:v>
                </c:pt>
                <c:pt idx="229">
                  <c:v>12.09021</c:v>
                </c:pt>
                <c:pt idx="230">
                  <c:v>11.6685</c:v>
                </c:pt>
                <c:pt idx="231">
                  <c:v>11.14004</c:v>
                </c:pt>
                <c:pt idx="232">
                  <c:v>11.26275</c:v>
                </c:pt>
                <c:pt idx="233">
                  <c:v>11.17332</c:v>
                </c:pt>
                <c:pt idx="234">
                  <c:v>11.46896</c:v>
                </c:pt>
                <c:pt idx="235">
                  <c:v>11.43851</c:v>
                </c:pt>
                <c:pt idx="236">
                  <c:v>11.33592</c:v>
                </c:pt>
                <c:pt idx="237">
                  <c:v>10.99019</c:v>
                </c:pt>
                <c:pt idx="238">
                  <c:v>11.12299</c:v>
                </c:pt>
                <c:pt idx="239">
                  <c:v>11.04513</c:v>
                </c:pt>
                <c:pt idx="240">
                  <c:v>10.35807</c:v>
                </c:pt>
                <c:pt idx="241">
                  <c:v>11.50062</c:v>
                </c:pt>
                <c:pt idx="242">
                  <c:v>11.28641</c:v>
                </c:pt>
                <c:pt idx="243">
                  <c:v>10.83515</c:v>
                </c:pt>
                <c:pt idx="244">
                  <c:v>10.98712</c:v>
                </c:pt>
                <c:pt idx="245">
                  <c:v>11.23794</c:v>
                </c:pt>
                <c:pt idx="246">
                  <c:v>10.88341</c:v>
                </c:pt>
                <c:pt idx="247">
                  <c:v>11.01517</c:v>
                </c:pt>
                <c:pt idx="248">
                  <c:v>11.39575</c:v>
                </c:pt>
                <c:pt idx="249">
                  <c:v>12.52334</c:v>
                </c:pt>
                <c:pt idx="250">
                  <c:v>12.74578</c:v>
                </c:pt>
                <c:pt idx="251">
                  <c:v>12.73776</c:v>
                </c:pt>
                <c:pt idx="252">
                  <c:v>12.54692</c:v>
                </c:pt>
                <c:pt idx="253">
                  <c:v>12.30758</c:v>
                </c:pt>
                <c:pt idx="254">
                  <c:v>11.9013</c:v>
                </c:pt>
                <c:pt idx="255">
                  <c:v>12.26207</c:v>
                </c:pt>
                <c:pt idx="256">
                  <c:v>12.58513</c:v>
                </c:pt>
                <c:pt idx="257">
                  <c:v>13.17712</c:v>
                </c:pt>
                <c:pt idx="258">
                  <c:v>12.82775</c:v>
                </c:pt>
                <c:pt idx="259">
                  <c:v>12.87163</c:v>
                </c:pt>
                <c:pt idx="260">
                  <c:v>13.38752</c:v>
                </c:pt>
                <c:pt idx="261">
                  <c:v>13.32405</c:v>
                </c:pt>
                <c:pt idx="262">
                  <c:v>14.01492</c:v>
                </c:pt>
                <c:pt idx="263">
                  <c:v>14.23451</c:v>
                </c:pt>
                <c:pt idx="264">
                  <c:v>13.79136</c:v>
                </c:pt>
              </c:numCache>
            </c:numRef>
          </c:val>
          <c:smooth val="0"/>
        </c:ser>
        <c:marker val="1"/>
        <c:axId val="11615682"/>
        <c:axId val="37432275"/>
      </c:lineChart>
      <c:dateAx>
        <c:axId val="116156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37432275"/>
        <c:scaling>
          <c:orientation val="minMax"/>
          <c:max val="18"/>
          <c:min val="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EURO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106"/>
          <c:w val="0.960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Calcs!$L$6</c:f>
              <c:strCache>
                <c:ptCount val="1"/>
                <c:pt idx="0">
                  <c:v>Rand/Euro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strRef>
                  <c:f>Calcs!$L$5</c:f>
                  <c:strCache>
                    <c:ptCount val="1"/>
                    <c:pt idx="0">
                      <c:v>R11.19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Calcs!$A$104:$A$271</c:f>
              <c:strCache>
                <c:ptCount val="168"/>
                <c:pt idx="0">
                  <c:v>36191</c:v>
                </c:pt>
                <c:pt idx="1">
                  <c:v>36219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36372</c:v>
                </c:pt>
                <c:pt idx="7">
                  <c:v>36403</c:v>
                </c:pt>
                <c:pt idx="8">
                  <c:v>36433</c:v>
                </c:pt>
                <c:pt idx="9">
                  <c:v>36464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36646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36799</c:v>
                </c:pt>
                <c:pt idx="21">
                  <c:v>36830</c:v>
                </c:pt>
                <c:pt idx="22">
                  <c:v>36860</c:v>
                </c:pt>
                <c:pt idx="23">
                  <c:v>36891</c:v>
                </c:pt>
                <c:pt idx="24">
                  <c:v>36922</c:v>
                </c:pt>
                <c:pt idx="25">
                  <c:v>36950</c:v>
                </c:pt>
                <c:pt idx="26">
                  <c:v>36981</c:v>
                </c:pt>
                <c:pt idx="27">
                  <c:v>37011</c:v>
                </c:pt>
                <c:pt idx="28">
                  <c:v>37042</c:v>
                </c:pt>
                <c:pt idx="29">
                  <c:v>37072</c:v>
                </c:pt>
                <c:pt idx="30">
                  <c:v>37103</c:v>
                </c:pt>
                <c:pt idx="31">
                  <c:v>37134</c:v>
                </c:pt>
                <c:pt idx="32">
                  <c:v>37164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37346</c:v>
                </c:pt>
                <c:pt idx="39">
                  <c:v>37376</c:v>
                </c:pt>
                <c:pt idx="40">
                  <c:v>37407</c:v>
                </c:pt>
                <c:pt idx="41">
                  <c:v>37437</c:v>
                </c:pt>
                <c:pt idx="42">
                  <c:v>37468</c:v>
                </c:pt>
                <c:pt idx="43">
                  <c:v>37499</c:v>
                </c:pt>
                <c:pt idx="44">
                  <c:v>37529</c:v>
                </c:pt>
                <c:pt idx="45">
                  <c:v>37560</c:v>
                </c:pt>
                <c:pt idx="46">
                  <c:v>37590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37772</c:v>
                </c:pt>
                <c:pt idx="53">
                  <c:v>37802</c:v>
                </c:pt>
                <c:pt idx="54">
                  <c:v>37833</c:v>
                </c:pt>
                <c:pt idx="55">
                  <c:v>37864</c:v>
                </c:pt>
                <c:pt idx="56">
                  <c:v>37894</c:v>
                </c:pt>
                <c:pt idx="57">
                  <c:v>37925</c:v>
                </c:pt>
                <c:pt idx="58">
                  <c:v>37955</c:v>
                </c:pt>
                <c:pt idx="59">
                  <c:v>37986</c:v>
                </c:pt>
                <c:pt idx="60">
                  <c:v>38017</c:v>
                </c:pt>
                <c:pt idx="61">
                  <c:v>38046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38199</c:v>
                </c:pt>
                <c:pt idx="67">
                  <c:v>38230</c:v>
                </c:pt>
                <c:pt idx="68">
                  <c:v>38260</c:v>
                </c:pt>
                <c:pt idx="69">
                  <c:v>38291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38472</c:v>
                </c:pt>
                <c:pt idx="76">
                  <c:v>38503</c:v>
                </c:pt>
                <c:pt idx="77">
                  <c:v>38533</c:v>
                </c:pt>
                <c:pt idx="78">
                  <c:v>38564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38717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38837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38990</c:v>
                </c:pt>
                <c:pt idx="93">
                  <c:v>39021</c:v>
                </c:pt>
                <c:pt idx="94">
                  <c:v>39051</c:v>
                </c:pt>
                <c:pt idx="95">
                  <c:v>39082</c:v>
                </c:pt>
                <c:pt idx="96">
                  <c:v>39113</c:v>
                </c:pt>
                <c:pt idx="97">
                  <c:v>39141</c:v>
                </c:pt>
                <c:pt idx="98">
                  <c:v>39172</c:v>
                </c:pt>
                <c:pt idx="99">
                  <c:v>39202</c:v>
                </c:pt>
                <c:pt idx="100">
                  <c:v>39233</c:v>
                </c:pt>
                <c:pt idx="101">
                  <c:v>39263</c:v>
                </c:pt>
                <c:pt idx="102">
                  <c:v>39294</c:v>
                </c:pt>
                <c:pt idx="103">
                  <c:v>39325</c:v>
                </c:pt>
                <c:pt idx="104">
                  <c:v>39355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39599</c:v>
                </c:pt>
                <c:pt idx="113">
                  <c:v>39629</c:v>
                </c:pt>
                <c:pt idx="114">
                  <c:v>39660</c:v>
                </c:pt>
                <c:pt idx="115">
                  <c:v>39691</c:v>
                </c:pt>
                <c:pt idx="116">
                  <c:v>39721</c:v>
                </c:pt>
                <c:pt idx="117">
                  <c:v>39752</c:v>
                </c:pt>
                <c:pt idx="118">
                  <c:v>39782</c:v>
                </c:pt>
                <c:pt idx="119">
                  <c:v>39813</c:v>
                </c:pt>
                <c:pt idx="120">
                  <c:v>39844</c:v>
                </c:pt>
                <c:pt idx="121">
                  <c:v>39872</c:v>
                </c:pt>
                <c:pt idx="122">
                  <c:v>39903</c:v>
                </c:pt>
                <c:pt idx="123">
                  <c:v>39933</c:v>
                </c:pt>
                <c:pt idx="124">
                  <c:v>39964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40117</c:v>
                </c:pt>
                <c:pt idx="130">
                  <c:v>40147</c:v>
                </c:pt>
                <c:pt idx="131">
                  <c:v>40178</c:v>
                </c:pt>
                <c:pt idx="132">
                  <c:v>40209</c:v>
                </c:pt>
                <c:pt idx="133">
                  <c:v>40237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40390</c:v>
                </c:pt>
                <c:pt idx="139">
                  <c:v>40421</c:v>
                </c:pt>
                <c:pt idx="140">
                  <c:v>40451</c:v>
                </c:pt>
                <c:pt idx="141">
                  <c:v>40482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40663</c:v>
                </c:pt>
                <c:pt idx="148">
                  <c:v>40694</c:v>
                </c:pt>
                <c:pt idx="149">
                  <c:v>40724</c:v>
                </c:pt>
                <c:pt idx="150">
                  <c:v>40755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40908</c:v>
                </c:pt>
                <c:pt idx="156">
                  <c:v>40939</c:v>
                </c:pt>
                <c:pt idx="157">
                  <c:v>40968</c:v>
                </c:pt>
                <c:pt idx="158">
                  <c:v>40999</c:v>
                </c:pt>
                <c:pt idx="159">
                  <c:v>41029</c:v>
                </c:pt>
                <c:pt idx="160">
                  <c:v>41060</c:v>
                </c:pt>
                <c:pt idx="161">
                  <c:v>41090</c:v>
                </c:pt>
                <c:pt idx="162">
                  <c:v>41121</c:v>
                </c:pt>
                <c:pt idx="163">
                  <c:v>41152</c:v>
                </c:pt>
                <c:pt idx="164">
                  <c:v>41182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</c:strCache>
            </c:strRef>
          </c:cat>
          <c:val>
            <c:numRef>
              <c:f>Calcs!$L$104:$L$271</c:f>
              <c:numCache>
                <c:ptCount val="168"/>
                <c:pt idx="0">
                  <c:v>6.87669992446899</c:v>
                </c:pt>
                <c:pt idx="1">
                  <c:v>6.80060005187988</c:v>
                </c:pt>
                <c:pt idx="2">
                  <c:v>6.6774001121521</c:v>
                </c:pt>
                <c:pt idx="3">
                  <c:v>6.45830011367798</c:v>
                </c:pt>
                <c:pt idx="4">
                  <c:v>6.47090005874634</c:v>
                </c:pt>
                <c:pt idx="5">
                  <c:v>6.22310018539429</c:v>
                </c:pt>
                <c:pt idx="6">
                  <c:v>6.59649991989136</c:v>
                </c:pt>
                <c:pt idx="7">
                  <c:v>6.42409992218018</c:v>
                </c:pt>
                <c:pt idx="8">
                  <c:v>6.38969993591309</c:v>
                </c:pt>
                <c:pt idx="9">
                  <c:v>6.45870018005371</c:v>
                </c:pt>
                <c:pt idx="10">
                  <c:v>6.21759986877441</c:v>
                </c:pt>
                <c:pt idx="11">
                  <c:v>6.17199993133545</c:v>
                </c:pt>
                <c:pt idx="12">
                  <c:v>6.17390012741089</c:v>
                </c:pt>
                <c:pt idx="13">
                  <c:v>6.10839986801147</c:v>
                </c:pt>
                <c:pt idx="14">
                  <c:v>6.26289987564087</c:v>
                </c:pt>
                <c:pt idx="15">
                  <c:v>6.17780017852783</c:v>
                </c:pt>
                <c:pt idx="16">
                  <c:v>6.45940017700195</c:v>
                </c:pt>
                <c:pt idx="17">
                  <c:v>6.49900007247925</c:v>
                </c:pt>
                <c:pt idx="18">
                  <c:v>6.45100021362305</c:v>
                </c:pt>
                <c:pt idx="19">
                  <c:v>6.19890022277832</c:v>
                </c:pt>
                <c:pt idx="20">
                  <c:v>6.37220001220703</c:v>
                </c:pt>
                <c:pt idx="21">
                  <c:v>6.40679979324341</c:v>
                </c:pt>
                <c:pt idx="22">
                  <c:v>6.73979997634888</c:v>
                </c:pt>
                <c:pt idx="23">
                  <c:v>7.10710000991821</c:v>
                </c:pt>
                <c:pt idx="24">
                  <c:v>7.22749996185303</c:v>
                </c:pt>
                <c:pt idx="25">
                  <c:v>7.10489988327026</c:v>
                </c:pt>
                <c:pt idx="26">
                  <c:v>7.08090019226074</c:v>
                </c:pt>
                <c:pt idx="27">
                  <c:v>7.10570001602173</c:v>
                </c:pt>
                <c:pt idx="28">
                  <c:v>6.80200004577637</c:v>
                </c:pt>
                <c:pt idx="29">
                  <c:v>6.82439994812012</c:v>
                </c:pt>
                <c:pt idx="30">
                  <c:v>7.23390007019043</c:v>
                </c:pt>
                <c:pt idx="31">
                  <c:v>7.65659999847412</c:v>
                </c:pt>
                <c:pt idx="32">
                  <c:v>8.20339965820313</c:v>
                </c:pt>
                <c:pt idx="33">
                  <c:v>8.49120044708252</c:v>
                </c:pt>
                <c:pt idx="34">
                  <c:v>9.20419979095459</c:v>
                </c:pt>
                <c:pt idx="35">
                  <c:v>10.6803998947144</c:v>
                </c:pt>
                <c:pt idx="36">
                  <c:v>9.8306999206543</c:v>
                </c:pt>
                <c:pt idx="37">
                  <c:v>9.88589954376221</c:v>
                </c:pt>
                <c:pt idx="38">
                  <c:v>9.91479969024658</c:v>
                </c:pt>
                <c:pt idx="39">
                  <c:v>9.58199977874756</c:v>
                </c:pt>
                <c:pt idx="40">
                  <c:v>9.12590026855469</c:v>
                </c:pt>
                <c:pt idx="41">
                  <c:v>10.1822004318237</c:v>
                </c:pt>
                <c:pt idx="42">
                  <c:v>10.035400390625</c:v>
                </c:pt>
                <c:pt idx="43">
                  <c:v>10.3086996078491</c:v>
                </c:pt>
                <c:pt idx="44">
                  <c:v>10.4160995483398</c:v>
                </c:pt>
                <c:pt idx="45">
                  <c:v>9.91969966888428</c:v>
                </c:pt>
                <c:pt idx="46">
                  <c:v>9.21840000152588</c:v>
                </c:pt>
                <c:pt idx="47">
                  <c:v>9.0044002532959</c:v>
                </c:pt>
                <c:pt idx="48">
                  <c:v>9.1609001159668</c:v>
                </c:pt>
                <c:pt idx="49">
                  <c:v>8.69260025024414</c:v>
                </c:pt>
                <c:pt idx="50">
                  <c:v>8.58889961242676</c:v>
                </c:pt>
                <c:pt idx="51">
                  <c:v>8.12040042877197</c:v>
                </c:pt>
                <c:pt idx="52">
                  <c:v>9.46510028839111</c:v>
                </c:pt>
                <c:pt idx="53">
                  <c:v>8.62419986724854</c:v>
                </c:pt>
                <c:pt idx="54">
                  <c:v>8.34379959106445</c:v>
                </c:pt>
                <c:pt idx="55">
                  <c:v>8.04759979248047</c:v>
                </c:pt>
                <c:pt idx="56">
                  <c:v>8.11110019683838</c:v>
                </c:pt>
                <c:pt idx="57">
                  <c:v>8.01539993286133</c:v>
                </c:pt>
                <c:pt idx="58">
                  <c:v>7.65819978713989</c:v>
                </c:pt>
                <c:pt idx="59">
                  <c:v>8.41950035095215</c:v>
                </c:pt>
                <c:pt idx="60">
                  <c:v>8.78460025787354</c:v>
                </c:pt>
                <c:pt idx="61">
                  <c:v>8.26449966430664</c:v>
                </c:pt>
                <c:pt idx="62">
                  <c:v>7.7451000213623</c:v>
                </c:pt>
                <c:pt idx="63">
                  <c:v>8.33880043029785</c:v>
                </c:pt>
                <c:pt idx="64">
                  <c:v>7.95580005645752</c:v>
                </c:pt>
                <c:pt idx="65">
                  <c:v>7.55810022354126</c:v>
                </c:pt>
                <c:pt idx="66">
                  <c:v>7.54580020904541</c:v>
                </c:pt>
                <c:pt idx="67">
                  <c:v>8.08930015563965</c:v>
                </c:pt>
                <c:pt idx="68">
                  <c:v>8.04189968109131</c:v>
                </c:pt>
                <c:pt idx="69">
                  <c:v>7.8326997756958</c:v>
                </c:pt>
                <c:pt idx="70">
                  <c:v>7.70489978790283</c:v>
                </c:pt>
                <c:pt idx="71">
                  <c:v>7.6577000617981</c:v>
                </c:pt>
                <c:pt idx="72">
                  <c:v>7.7664999961853</c:v>
                </c:pt>
                <c:pt idx="73">
                  <c:v>7.69210004806519</c:v>
                </c:pt>
                <c:pt idx="74">
                  <c:v>8.08870029449463</c:v>
                </c:pt>
                <c:pt idx="75">
                  <c:v>7.85150003433228</c:v>
                </c:pt>
                <c:pt idx="76">
                  <c:v>8.3326997756958</c:v>
                </c:pt>
                <c:pt idx="77">
                  <c:v>8.07940006256104</c:v>
                </c:pt>
                <c:pt idx="78">
                  <c:v>7.97870016098022</c:v>
                </c:pt>
                <c:pt idx="79">
                  <c:v>7.92810010910034</c:v>
                </c:pt>
                <c:pt idx="80">
                  <c:v>7.66510009765625</c:v>
                </c:pt>
                <c:pt idx="81">
                  <c:v>8.02579975128174</c:v>
                </c:pt>
                <c:pt idx="82">
                  <c:v>7.6121997833252</c:v>
                </c:pt>
                <c:pt idx="83">
                  <c:v>7.48129987716675</c:v>
                </c:pt>
                <c:pt idx="84">
                  <c:v>7.39090013504028</c:v>
                </c:pt>
                <c:pt idx="85">
                  <c:v>7.35519981384277</c:v>
                </c:pt>
                <c:pt idx="86">
                  <c:v>7.46000003814697</c:v>
                </c:pt>
                <c:pt idx="87">
                  <c:v>7.62779998779297</c:v>
                </c:pt>
                <c:pt idx="88">
                  <c:v>8.60260009765625</c:v>
                </c:pt>
                <c:pt idx="89">
                  <c:v>9.11900043487549</c:v>
                </c:pt>
                <c:pt idx="90">
                  <c:v>8.847900390625</c:v>
                </c:pt>
                <c:pt idx="91">
                  <c:v>9.22920036315918</c:v>
                </c:pt>
                <c:pt idx="92">
                  <c:v>9.84029960632324</c:v>
                </c:pt>
                <c:pt idx="93">
                  <c:v>9.42230033874512</c:v>
                </c:pt>
                <c:pt idx="94">
                  <c:v>9.51239967346191</c:v>
                </c:pt>
                <c:pt idx="95">
                  <c:v>9.29749965667725</c:v>
                </c:pt>
                <c:pt idx="96">
                  <c:v>9.42590045928955</c:v>
                </c:pt>
                <c:pt idx="97">
                  <c:v>9.60770034790039</c:v>
                </c:pt>
                <c:pt idx="98">
                  <c:v>9.65410041809082</c:v>
                </c:pt>
                <c:pt idx="99">
                  <c:v>9.60369968414307</c:v>
                </c:pt>
                <c:pt idx="100">
                  <c:v>9.57559967041016</c:v>
                </c:pt>
                <c:pt idx="101">
                  <c:v>9.5241003036499</c:v>
                </c:pt>
                <c:pt idx="102">
                  <c:v>9.72307968139648</c:v>
                </c:pt>
                <c:pt idx="103">
                  <c:v>9.77791976928711</c:v>
                </c:pt>
                <c:pt idx="104">
                  <c:v>9.80821990966797</c:v>
                </c:pt>
                <c:pt idx="105">
                  <c:v>9.46100044250488</c:v>
                </c:pt>
                <c:pt idx="106">
                  <c:v>9.97805023193359</c:v>
                </c:pt>
                <c:pt idx="107">
                  <c:v>9.9921703338623</c:v>
                </c:pt>
                <c:pt idx="108">
                  <c:v>11.1026697158813</c:v>
                </c:pt>
                <c:pt idx="109">
                  <c:v>11.7897500991821</c:v>
                </c:pt>
                <c:pt idx="110">
                  <c:v>12.8769197463989</c:v>
                </c:pt>
                <c:pt idx="111">
                  <c:v>11.7515096664429</c:v>
                </c:pt>
                <c:pt idx="112">
                  <c:v>11.8692798614502</c:v>
                </c:pt>
                <c:pt idx="113">
                  <c:v>12.3336200714111</c:v>
                </c:pt>
                <c:pt idx="114">
                  <c:v>11.3957195281982</c:v>
                </c:pt>
                <c:pt idx="115">
                  <c:v>11.3146495819092</c:v>
                </c:pt>
                <c:pt idx="116">
                  <c:v>11.6314296722412</c:v>
                </c:pt>
                <c:pt idx="117">
                  <c:v>12.4903297424316</c:v>
                </c:pt>
                <c:pt idx="118">
                  <c:v>12.7715997695923</c:v>
                </c:pt>
                <c:pt idx="119">
                  <c:v>12.8509798049927</c:v>
                </c:pt>
                <c:pt idx="120">
                  <c:v>13.0744199752808</c:v>
                </c:pt>
                <c:pt idx="121">
                  <c:v>12.7570199966431</c:v>
                </c:pt>
                <c:pt idx="122">
                  <c:v>12.6264600753784</c:v>
                </c:pt>
                <c:pt idx="123">
                  <c:v>11.2318696975708</c:v>
                </c:pt>
                <c:pt idx="124">
                  <c:v>11.3766603469849</c:v>
                </c:pt>
                <c:pt idx="125">
                  <c:v>10.8318996429443</c:v>
                </c:pt>
                <c:pt idx="126">
                  <c:v>11.113639831543</c:v>
                </c:pt>
                <c:pt idx="127">
                  <c:v>11.17738</c:v>
                </c:pt>
                <c:pt idx="128">
                  <c:v>11.07611</c:v>
                </c:pt>
                <c:pt idx="129">
                  <c:v>11.54833</c:v>
                </c:pt>
                <c:pt idx="130">
                  <c:v>11.15836</c:v>
                </c:pt>
                <c:pt idx="131">
                  <c:v>10.56507</c:v>
                </c:pt>
                <c:pt idx="132">
                  <c:v>10.48717</c:v>
                </c:pt>
                <c:pt idx="133">
                  <c:v>10.45976</c:v>
                </c:pt>
                <c:pt idx="134">
                  <c:v>9.93714</c:v>
                </c:pt>
                <c:pt idx="135">
                  <c:v>9.78373</c:v>
                </c:pt>
                <c:pt idx="136">
                  <c:v>9.43598</c:v>
                </c:pt>
                <c:pt idx="137">
                  <c:v>9.38987</c:v>
                </c:pt>
                <c:pt idx="138">
                  <c:v>9.51535</c:v>
                </c:pt>
                <c:pt idx="139">
                  <c:v>9.37424</c:v>
                </c:pt>
                <c:pt idx="140">
                  <c:v>9.52135</c:v>
                </c:pt>
                <c:pt idx="141">
                  <c:v>9.66955</c:v>
                </c:pt>
                <c:pt idx="142">
                  <c:v>9.23229</c:v>
                </c:pt>
                <c:pt idx="143">
                  <c:v>8.87531</c:v>
                </c:pt>
                <c:pt idx="144">
                  <c:v>9.84384</c:v>
                </c:pt>
                <c:pt idx="145">
                  <c:v>9.58419</c:v>
                </c:pt>
                <c:pt idx="146">
                  <c:v>9.59236</c:v>
                </c:pt>
                <c:pt idx="147">
                  <c:v>9.77271</c:v>
                </c:pt>
                <c:pt idx="148">
                  <c:v>9.81533</c:v>
                </c:pt>
                <c:pt idx="149">
                  <c:v>9.82848</c:v>
                </c:pt>
                <c:pt idx="150">
                  <c:v>9.6429</c:v>
                </c:pt>
                <c:pt idx="151">
                  <c:v>10.07681</c:v>
                </c:pt>
                <c:pt idx="152">
                  <c:v>10.7861</c:v>
                </c:pt>
                <c:pt idx="153">
                  <c:v>11.01401</c:v>
                </c:pt>
                <c:pt idx="154">
                  <c:v>10.90212</c:v>
                </c:pt>
                <c:pt idx="155">
                  <c:v>10.48044</c:v>
                </c:pt>
                <c:pt idx="156">
                  <c:v>10.20951</c:v>
                </c:pt>
                <c:pt idx="157">
                  <c:v>9.96615</c:v>
                </c:pt>
                <c:pt idx="158">
                  <c:v>10.22019</c:v>
                </c:pt>
                <c:pt idx="159">
                  <c:v>10.25776</c:v>
                </c:pt>
                <c:pt idx="160">
                  <c:v>10.58558</c:v>
                </c:pt>
                <c:pt idx="161">
                  <c:v>10.37893</c:v>
                </c:pt>
                <c:pt idx="162">
                  <c:v>10.11736</c:v>
                </c:pt>
                <c:pt idx="163">
                  <c:v>10.62407</c:v>
                </c:pt>
                <c:pt idx="164">
                  <c:v>10.61514</c:v>
                </c:pt>
                <c:pt idx="165">
                  <c:v>11.27248</c:v>
                </c:pt>
                <c:pt idx="166">
                  <c:v>11.55173</c:v>
                </c:pt>
                <c:pt idx="167">
                  <c:v>11.18576</c:v>
                </c:pt>
              </c:numCache>
            </c:numRef>
          </c:val>
          <c:smooth val="0"/>
        </c:ser>
        <c:marker val="1"/>
        <c:axId val="1346156"/>
        <c:axId val="12115405"/>
      </c:lineChart>
      <c:dateAx>
        <c:axId val="13461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auto val="0"/>
        <c:baseTimeUnit val="months"/>
        <c:majorUnit val="15"/>
        <c:majorTimeUnit val="months"/>
        <c:minorUnit val="1"/>
        <c:minorTimeUnit val="months"/>
        <c:noMultiLvlLbl val="0"/>
      </c:dateAx>
      <c:valAx>
        <c:axId val="12115405"/>
        <c:scaling>
          <c:orientation val="minMax"/>
          <c:max val="14"/>
          <c:min val="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Australia Dollar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35"/>
          <c:w val="0.9742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Calcs!$M$6</c:f>
              <c:strCache>
                <c:ptCount val="1"/>
                <c:pt idx="0">
                  <c:v>Rand/Aus$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Calcs!$M$5</c:f>
                  <c:strCache>
                    <c:ptCount val="1"/>
                    <c:pt idx="0">
                      <c:v>R8.81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Calcs!$M$7:$M$271</c:f>
              <c:numCache>
                <c:ptCount val="265"/>
                <c:pt idx="0">
                  <c:v>1.97234874124305</c:v>
                </c:pt>
                <c:pt idx="1">
                  <c:v>1.98837622814611</c:v>
                </c:pt>
                <c:pt idx="2">
                  <c:v>2.01552609604138</c:v>
                </c:pt>
                <c:pt idx="3">
                  <c:v>2.11182310595806</c:v>
                </c:pt>
                <c:pt idx="4">
                  <c:v>2.170861964952</c:v>
                </c:pt>
                <c:pt idx="5">
                  <c:v>2.14883051638452</c:v>
                </c:pt>
                <c:pt idx="6">
                  <c:v>2.21806307721524</c:v>
                </c:pt>
                <c:pt idx="7">
                  <c:v>2.22760852063576</c:v>
                </c:pt>
                <c:pt idx="8">
                  <c:v>2.25527348221272</c:v>
                </c:pt>
                <c:pt idx="9">
                  <c:v>2.24032488121778</c:v>
                </c:pt>
                <c:pt idx="10">
                  <c:v>2.20677621573279</c:v>
                </c:pt>
                <c:pt idx="11">
                  <c:v>2.19801183840143</c:v>
                </c:pt>
                <c:pt idx="12">
                  <c:v>2.08294339200825</c:v>
                </c:pt>
                <c:pt idx="13">
                  <c:v>2.10490898764722</c:v>
                </c:pt>
                <c:pt idx="14">
                  <c:v>2.14411385154507</c:v>
                </c:pt>
                <c:pt idx="15">
                  <c:v>2.21335816107345</c:v>
                </c:pt>
                <c:pt idx="16">
                  <c:v>2.17324589353509</c:v>
                </c:pt>
                <c:pt idx="17">
                  <c:v>2.13963495899285</c:v>
                </c:pt>
                <c:pt idx="18">
                  <c:v>2.07038542496329</c:v>
                </c:pt>
                <c:pt idx="19">
                  <c:v>2.05695037126587</c:v>
                </c:pt>
                <c:pt idx="20">
                  <c:v>1.97158900732682</c:v>
                </c:pt>
                <c:pt idx="21">
                  <c:v>2.00736342049554</c:v>
                </c:pt>
                <c:pt idx="22">
                  <c:v>2.05388564918868</c:v>
                </c:pt>
                <c:pt idx="23">
                  <c:v>2.06462357318198</c:v>
                </c:pt>
                <c:pt idx="24">
                  <c:v>2.10295075845164</c:v>
                </c:pt>
                <c:pt idx="25">
                  <c:v>2.09165714808873</c:v>
                </c:pt>
                <c:pt idx="26">
                  <c:v>2.18741430884748</c:v>
                </c:pt>
                <c:pt idx="27">
                  <c:v>2.23743273289904</c:v>
                </c:pt>
                <c:pt idx="28">
                  <c:v>2.23297033122869</c:v>
                </c:pt>
                <c:pt idx="29">
                  <c:v>2.18083936120377</c:v>
                </c:pt>
                <c:pt idx="30">
                  <c:v>2.22374796498531</c:v>
                </c:pt>
                <c:pt idx="31">
                  <c:v>2.32950260338035</c:v>
                </c:pt>
                <c:pt idx="32">
                  <c:v>2.26613785546228</c:v>
                </c:pt>
                <c:pt idx="33">
                  <c:v>2.2119630440916</c:v>
                </c:pt>
                <c:pt idx="34">
                  <c:v>2.23712968698835</c:v>
                </c:pt>
                <c:pt idx="35">
                  <c:v>2.21419385251274</c:v>
                </c:pt>
                <c:pt idx="36">
                  <c:v>2.3061748201634</c:v>
                </c:pt>
                <c:pt idx="37">
                  <c:v>2.42724634731537</c:v>
                </c:pt>
                <c:pt idx="38">
                  <c:v>2.474413767104</c:v>
                </c:pt>
                <c:pt idx="39">
                  <c:v>2.4399848379383</c:v>
                </c:pt>
                <c:pt idx="40">
                  <c:v>2.51173964461462</c:v>
                </c:pt>
                <c:pt idx="41">
                  <c:v>2.68019335212926</c:v>
                </c:pt>
                <c:pt idx="42">
                  <c:v>2.66863902320273</c:v>
                </c:pt>
                <c:pt idx="43">
                  <c:v>2.71746653953456</c:v>
                </c:pt>
                <c:pt idx="44">
                  <c:v>2.67057504172527</c:v>
                </c:pt>
                <c:pt idx="45">
                  <c:v>2.63920055320361</c:v>
                </c:pt>
                <c:pt idx="46">
                  <c:v>2.59842533698016</c:v>
                </c:pt>
                <c:pt idx="47">
                  <c:v>2.73020070496605</c:v>
                </c:pt>
                <c:pt idx="48">
                  <c:v>2.74913246723281</c:v>
                </c:pt>
                <c:pt idx="49">
                  <c:v>2.67523605894986</c:v>
                </c:pt>
                <c:pt idx="50">
                  <c:v>2.65607517972614</c:v>
                </c:pt>
                <c:pt idx="51">
                  <c:v>2.62334511611767</c:v>
                </c:pt>
                <c:pt idx="52">
                  <c:v>2.63243363999731</c:v>
                </c:pt>
                <c:pt idx="53">
                  <c:v>2.64849812816941</c:v>
                </c:pt>
                <c:pt idx="54">
                  <c:v>2.57752619162548</c:v>
                </c:pt>
                <c:pt idx="55">
                  <c:v>2.67590659366986</c:v>
                </c:pt>
                <c:pt idx="56">
                  <c:v>2.75374220759658</c:v>
                </c:pt>
                <c:pt idx="57">
                  <c:v>2.75587774740206</c:v>
                </c:pt>
                <c:pt idx="58">
                  <c:v>2.77391058889299</c:v>
                </c:pt>
                <c:pt idx="59">
                  <c:v>2.72637561797953</c:v>
                </c:pt>
                <c:pt idx="60">
                  <c:v>2.71171923538364</c:v>
                </c:pt>
                <c:pt idx="61">
                  <c:v>2.71817263414292</c:v>
                </c:pt>
                <c:pt idx="62">
                  <c:v>2.95919292315636</c:v>
                </c:pt>
                <c:pt idx="63">
                  <c:v>3.11186265868534</c:v>
                </c:pt>
                <c:pt idx="64">
                  <c:v>3.39853306048137</c:v>
                </c:pt>
                <c:pt idx="65">
                  <c:v>3.48126777004728</c:v>
                </c:pt>
                <c:pt idx="66">
                  <c:v>3.40821591240515</c:v>
                </c:pt>
                <c:pt idx="67">
                  <c:v>3.48357150734781</c:v>
                </c:pt>
                <c:pt idx="68">
                  <c:v>3.55067330257411</c:v>
                </c:pt>
                <c:pt idx="69">
                  <c:v>3.58945284693242</c:v>
                </c:pt>
                <c:pt idx="70">
                  <c:v>3.72168097286482</c:v>
                </c:pt>
                <c:pt idx="71">
                  <c:v>3.75324740157029</c:v>
                </c:pt>
                <c:pt idx="72">
                  <c:v>3.71512110095256</c:v>
                </c:pt>
                <c:pt idx="73">
                  <c:v>3.4806886513599</c:v>
                </c:pt>
                <c:pt idx="74">
                  <c:v>3.47823632169599</c:v>
                </c:pt>
                <c:pt idx="75">
                  <c:v>3.46500864762444</c:v>
                </c:pt>
                <c:pt idx="76">
                  <c:v>3.47555265008804</c:v>
                </c:pt>
                <c:pt idx="77">
                  <c:v>3.40202856030616</c:v>
                </c:pt>
                <c:pt idx="78">
                  <c:v>3.39777631967835</c:v>
                </c:pt>
                <c:pt idx="79">
                  <c:v>3.4351169599493</c:v>
                </c:pt>
                <c:pt idx="80">
                  <c:v>3.4456570395888</c:v>
                </c:pt>
                <c:pt idx="81">
                  <c:v>3.37627760696052</c:v>
                </c:pt>
                <c:pt idx="82">
                  <c:v>3.39222362560806</c:v>
                </c:pt>
                <c:pt idx="83">
                  <c:v>3.32303107148926</c:v>
                </c:pt>
                <c:pt idx="84">
                  <c:v>3.17075199898488</c:v>
                </c:pt>
                <c:pt idx="85">
                  <c:v>3.38349314350456</c:v>
                </c:pt>
                <c:pt idx="86">
                  <c:v>3.36637851054328</c:v>
                </c:pt>
                <c:pt idx="87">
                  <c:v>3.3415571947804</c:v>
                </c:pt>
                <c:pt idx="88">
                  <c:v>3.29674396188352</c:v>
                </c:pt>
                <c:pt idx="89">
                  <c:v>3.22946042397941</c:v>
                </c:pt>
                <c:pt idx="90">
                  <c:v>3.64737978041671</c:v>
                </c:pt>
                <c:pt idx="91">
                  <c:v>3.72828494825635</c:v>
                </c:pt>
                <c:pt idx="92">
                  <c:v>3.6767822241516</c:v>
                </c:pt>
                <c:pt idx="93">
                  <c:v>3.4824354290637</c:v>
                </c:pt>
                <c:pt idx="94">
                  <c:v>3.49080387982775</c:v>
                </c:pt>
                <c:pt idx="95">
                  <c:v>3.57786669049944</c:v>
                </c:pt>
                <c:pt idx="96">
                  <c:v>3.60816206135125</c:v>
                </c:pt>
                <c:pt idx="97">
                  <c:v>3.80411560550925</c:v>
                </c:pt>
                <c:pt idx="98">
                  <c:v>3.84671083773538</c:v>
                </c:pt>
                <c:pt idx="99">
                  <c:v>3.90582605428681</c:v>
                </c:pt>
                <c:pt idx="100">
                  <c:v>4.04579345345868</c:v>
                </c:pt>
                <c:pt idx="101">
                  <c:v>4.02544337884891</c:v>
                </c:pt>
                <c:pt idx="102">
                  <c:v>3.99428774781741</c:v>
                </c:pt>
                <c:pt idx="103">
                  <c:v>4.02470999741143</c:v>
                </c:pt>
                <c:pt idx="104">
                  <c:v>3.87507544960197</c:v>
                </c:pt>
                <c:pt idx="105">
                  <c:v>3.91549734688283</c:v>
                </c:pt>
                <c:pt idx="106">
                  <c:v>3.91578767823755</c:v>
                </c:pt>
                <c:pt idx="107">
                  <c:v>3.92525246367748</c:v>
                </c:pt>
                <c:pt idx="108">
                  <c:v>4.02924650983255</c:v>
                </c:pt>
                <c:pt idx="109">
                  <c:v>4.02444423653683</c:v>
                </c:pt>
                <c:pt idx="110">
                  <c:v>3.8964085968473</c:v>
                </c:pt>
                <c:pt idx="111">
                  <c:v>3.97266073234048</c:v>
                </c:pt>
                <c:pt idx="112">
                  <c:v>3.95581752711674</c:v>
                </c:pt>
                <c:pt idx="113">
                  <c:v>3.97354838525163</c:v>
                </c:pt>
                <c:pt idx="114">
                  <c:v>4.07052476874175</c:v>
                </c:pt>
                <c:pt idx="115">
                  <c:v>4.03086748968054</c:v>
                </c:pt>
                <c:pt idx="116">
                  <c:v>4.02866074284735</c:v>
                </c:pt>
                <c:pt idx="117">
                  <c:v>3.91052463279406</c:v>
                </c:pt>
                <c:pt idx="118">
                  <c:v>3.9166155872085</c:v>
                </c:pt>
                <c:pt idx="119">
                  <c:v>4.07041915550318</c:v>
                </c:pt>
                <c:pt idx="120">
                  <c:v>4.20613125325811</c:v>
                </c:pt>
                <c:pt idx="121">
                  <c:v>4.2677884752108</c:v>
                </c:pt>
                <c:pt idx="122">
                  <c:v>4.04952964139441</c:v>
                </c:pt>
                <c:pt idx="123">
                  <c:v>3.91080306344033</c:v>
                </c:pt>
                <c:pt idx="124">
                  <c:v>4.09361671968291</c:v>
                </c:pt>
                <c:pt idx="125">
                  <c:v>4.06769536543757</c:v>
                </c:pt>
                <c:pt idx="126">
                  <c:v>4.09603255806632</c:v>
                </c:pt>
                <c:pt idx="127">
                  <c:v>4.19380835978551</c:v>
                </c:pt>
                <c:pt idx="128">
                  <c:v>4.43372521889149</c:v>
                </c:pt>
                <c:pt idx="129">
                  <c:v>4.44532338023391</c:v>
                </c:pt>
                <c:pt idx="130">
                  <c:v>4.7569751293354</c:v>
                </c:pt>
                <c:pt idx="131">
                  <c:v>5.34661608010366</c:v>
                </c:pt>
                <c:pt idx="132">
                  <c:v>6.14027809332304</c:v>
                </c:pt>
                <c:pt idx="133">
                  <c:v>5.78582768473125</c:v>
                </c:pt>
                <c:pt idx="134">
                  <c:v>5.89886010339107</c:v>
                </c:pt>
                <c:pt idx="135">
                  <c:v>6.06558144354963</c:v>
                </c:pt>
                <c:pt idx="136">
                  <c:v>5.70968879854625</c:v>
                </c:pt>
                <c:pt idx="137">
                  <c:v>5.52917294251852</c:v>
                </c:pt>
                <c:pt idx="138">
                  <c:v>5.78764307926818</c:v>
                </c:pt>
                <c:pt idx="139">
                  <c:v>5.5708896914998</c:v>
                </c:pt>
                <c:pt idx="140">
                  <c:v>5.79010300448381</c:v>
                </c:pt>
                <c:pt idx="141">
                  <c:v>5.72659278168053</c:v>
                </c:pt>
                <c:pt idx="142">
                  <c:v>5.5594349814966</c:v>
                </c:pt>
                <c:pt idx="143">
                  <c:v>5.20255076519928</c:v>
                </c:pt>
                <c:pt idx="144">
                  <c:v>4.83172364119258</c:v>
                </c:pt>
                <c:pt idx="145">
                  <c:v>5.00240267287104</c:v>
                </c:pt>
                <c:pt idx="146">
                  <c:v>4.89420643939559</c:v>
                </c:pt>
                <c:pt idx="147">
                  <c:v>4.75628519077052</c:v>
                </c:pt>
                <c:pt idx="148">
                  <c:v>4.55179386255263</c:v>
                </c:pt>
                <c:pt idx="149">
                  <c:v>5.24411326130492</c:v>
                </c:pt>
                <c:pt idx="150">
                  <c:v>5.03661750539359</c:v>
                </c:pt>
                <c:pt idx="151">
                  <c:v>4.80439875193706</c:v>
                </c:pt>
                <c:pt idx="152">
                  <c:v>4.74420777652437</c:v>
                </c:pt>
                <c:pt idx="153">
                  <c:v>4.71411144634345</c:v>
                </c:pt>
                <c:pt idx="154">
                  <c:v>4.89221199667198</c:v>
                </c:pt>
                <c:pt idx="155">
                  <c:v>4.62284184123735</c:v>
                </c:pt>
                <c:pt idx="156">
                  <c:v>5.02926954351196</c:v>
                </c:pt>
                <c:pt idx="157">
                  <c:v>5.38140165701201</c:v>
                </c:pt>
                <c:pt idx="158">
                  <c:v>5.13195470816745</c:v>
                </c:pt>
                <c:pt idx="159">
                  <c:v>4.8115177934143</c:v>
                </c:pt>
                <c:pt idx="160">
                  <c:v>5.02367653554051</c:v>
                </c:pt>
                <c:pt idx="161">
                  <c:v>4.64925202301202</c:v>
                </c:pt>
                <c:pt idx="162">
                  <c:v>4.32732170256744</c:v>
                </c:pt>
                <c:pt idx="163">
                  <c:v>4.38913456427972</c:v>
                </c:pt>
                <c:pt idx="164">
                  <c:v>4.70034884476429</c:v>
                </c:pt>
                <c:pt idx="165">
                  <c:v>4.68997478160722</c:v>
                </c:pt>
                <c:pt idx="166">
                  <c:v>4.59935408583027</c:v>
                </c:pt>
                <c:pt idx="167">
                  <c:v>4.49816077796639</c:v>
                </c:pt>
                <c:pt idx="168">
                  <c:v>4.41620542387153</c:v>
                </c:pt>
                <c:pt idx="169">
                  <c:v>4.61714507474516</c:v>
                </c:pt>
                <c:pt idx="170">
                  <c:v>4.60026331415809</c:v>
                </c:pt>
                <c:pt idx="171">
                  <c:v>4.81441608662026</c:v>
                </c:pt>
                <c:pt idx="172">
                  <c:v>4.74869982993173</c:v>
                </c:pt>
                <c:pt idx="173">
                  <c:v>5.11428207480209</c:v>
                </c:pt>
                <c:pt idx="174">
                  <c:v>5.08714280277843</c:v>
                </c:pt>
                <c:pt idx="175">
                  <c:v>4.99261649816043</c:v>
                </c:pt>
                <c:pt idx="176">
                  <c:v>4.84217922122326</c:v>
                </c:pt>
                <c:pt idx="177">
                  <c:v>4.85501664384616</c:v>
                </c:pt>
                <c:pt idx="178">
                  <c:v>5.00642507679894</c:v>
                </c:pt>
                <c:pt idx="179">
                  <c:v>4.77883081351638</c:v>
                </c:pt>
                <c:pt idx="180">
                  <c:v>4.65254955896271</c:v>
                </c:pt>
                <c:pt idx="181">
                  <c:v>4.60406177466718</c:v>
                </c:pt>
                <c:pt idx="182">
                  <c:v>4.58267895728044</c:v>
                </c:pt>
                <c:pt idx="183">
                  <c:v>4.39573380933693</c:v>
                </c:pt>
                <c:pt idx="184">
                  <c:v>4.59450667911655</c:v>
                </c:pt>
                <c:pt idx="185">
                  <c:v>5.04758544014163</c:v>
                </c:pt>
                <c:pt idx="186">
                  <c:v>5.29835603938679</c:v>
                </c:pt>
                <c:pt idx="187">
                  <c:v>5.31277785556135</c:v>
                </c:pt>
                <c:pt idx="188">
                  <c:v>5.50569712720057</c:v>
                </c:pt>
                <c:pt idx="189">
                  <c:v>5.79693647222806</c:v>
                </c:pt>
                <c:pt idx="190">
                  <c:v>5.71256236371771</c:v>
                </c:pt>
                <c:pt idx="191">
                  <c:v>5.66517745577805</c:v>
                </c:pt>
                <c:pt idx="192">
                  <c:v>5.55738181624369</c:v>
                </c:pt>
                <c:pt idx="193">
                  <c:v>5.61868163594993</c:v>
                </c:pt>
                <c:pt idx="194">
                  <c:v>5.73080856608891</c:v>
                </c:pt>
                <c:pt idx="195">
                  <c:v>5.85878177045548</c:v>
                </c:pt>
                <c:pt idx="196">
                  <c:v>5.85698564450333</c:v>
                </c:pt>
                <c:pt idx="197">
                  <c:v>5.88941478130642</c:v>
                </c:pt>
                <c:pt idx="198">
                  <c:v>5.98285090601382</c:v>
                </c:pt>
                <c:pt idx="199">
                  <c:v>6.08597765316441</c:v>
                </c:pt>
                <c:pt idx="200">
                  <c:v>5.83519498246485</c:v>
                </c:pt>
                <c:pt idx="201">
                  <c:v>6.10328281739943</c:v>
                </c:pt>
                <c:pt idx="202">
                  <c:v>6.0604315667777</c:v>
                </c:pt>
                <c:pt idx="203">
                  <c:v>6.01196000193355</c:v>
                </c:pt>
                <c:pt idx="204">
                  <c:v>6.00090707623271</c:v>
                </c:pt>
                <c:pt idx="205">
                  <c:v>6.69190291188053</c:v>
                </c:pt>
                <c:pt idx="206">
                  <c:v>7.26448444277428</c:v>
                </c:pt>
                <c:pt idx="207">
                  <c:v>7.41830716252242</c:v>
                </c:pt>
                <c:pt idx="208">
                  <c:v>7.1128586497426</c:v>
                </c:pt>
                <c:pt idx="209">
                  <c:v>7.28216890387807</c:v>
                </c:pt>
                <c:pt idx="210">
                  <c:v>7.51230049404121</c:v>
                </c:pt>
                <c:pt idx="211">
                  <c:v>6.86952616233154</c:v>
                </c:pt>
                <c:pt idx="212">
                  <c:v>6.6185732972948</c:v>
                </c:pt>
                <c:pt idx="213">
                  <c:v>6.53179550312527</c:v>
                </c:pt>
                <c:pt idx="214">
                  <c:v>6.49854320566205</c:v>
                </c:pt>
                <c:pt idx="215">
                  <c:v>6.5543448190635</c:v>
                </c:pt>
                <c:pt idx="216">
                  <c:v>6.44563258115036</c:v>
                </c:pt>
                <c:pt idx="217">
                  <c:v>6.48780554172991</c:v>
                </c:pt>
                <c:pt idx="218">
                  <c:v>6.41694769714908</c:v>
                </c:pt>
                <c:pt idx="219">
                  <c:v>6.60756393920726</c:v>
                </c:pt>
                <c:pt idx="220">
                  <c:v>6.22750698795276</c:v>
                </c:pt>
                <c:pt idx="221">
                  <c:v>6.43363474918764</c:v>
                </c:pt>
                <c:pt idx="222">
                  <c:v>6.24327787108175</c:v>
                </c:pt>
                <c:pt idx="223">
                  <c:v>6.516887620978</c:v>
                </c:pt>
                <c:pt idx="224">
                  <c:v>6.566393</c:v>
                </c:pt>
                <c:pt idx="225">
                  <c:v>6.687543</c:v>
                </c:pt>
                <c:pt idx="226">
                  <c:v>7.072542</c:v>
                </c:pt>
                <c:pt idx="227">
                  <c:v>6.803131</c:v>
                </c:pt>
                <c:pt idx="228">
                  <c:v>6.622623</c:v>
                </c:pt>
                <c:pt idx="229">
                  <c:v>6.706381</c:v>
                </c:pt>
                <c:pt idx="230">
                  <c:v>6.863585</c:v>
                </c:pt>
                <c:pt idx="231">
                  <c:v>6.7407</c:v>
                </c:pt>
                <c:pt idx="232">
                  <c:v>6.849337</c:v>
                </c:pt>
                <c:pt idx="233">
                  <c:v>6.449967</c:v>
                </c:pt>
                <c:pt idx="234">
                  <c:v>6.474968</c:v>
                </c:pt>
                <c:pt idx="235">
                  <c:v>6.611785</c:v>
                </c:pt>
                <c:pt idx="236">
                  <c:v>6.564824</c:v>
                </c:pt>
                <c:pt idx="237">
                  <c:v>6.752874</c:v>
                </c:pt>
                <c:pt idx="238">
                  <c:v>6.819339</c:v>
                </c:pt>
                <c:pt idx="239">
                  <c:v>6.801853</c:v>
                </c:pt>
                <c:pt idx="240">
                  <c:v>6.781516</c:v>
                </c:pt>
                <c:pt idx="241">
                  <c:v>7.158479</c:v>
                </c:pt>
                <c:pt idx="242">
                  <c:v>7.066059</c:v>
                </c:pt>
                <c:pt idx="243">
                  <c:v>6.990293</c:v>
                </c:pt>
                <c:pt idx="244">
                  <c:v>7.208768</c:v>
                </c:pt>
                <c:pt idx="245">
                  <c:v>7.275141</c:v>
                </c:pt>
                <c:pt idx="246">
                  <c:v>7.257562</c:v>
                </c:pt>
                <c:pt idx="247">
                  <c:v>7.371121</c:v>
                </c:pt>
                <c:pt idx="248">
                  <c:v>7.49534</c:v>
                </c:pt>
                <c:pt idx="249">
                  <c:v>7.813241</c:v>
                </c:pt>
                <c:pt idx="250">
                  <c:v>8.37784</c:v>
                </c:pt>
                <c:pt idx="251">
                  <c:v>8.319815</c:v>
                </c:pt>
                <c:pt idx="252">
                  <c:v>8.276885</c:v>
                </c:pt>
                <c:pt idx="253">
                  <c:v>8.288554</c:v>
                </c:pt>
                <c:pt idx="254">
                  <c:v>8.049617</c:v>
                </c:pt>
                <c:pt idx="255">
                  <c:v>7.950485</c:v>
                </c:pt>
                <c:pt idx="256">
                  <c:v>8.068336</c:v>
                </c:pt>
                <c:pt idx="257">
                  <c:v>8.304044</c:v>
                </c:pt>
                <c:pt idx="258">
                  <c:v>8.383424</c:v>
                </c:pt>
                <c:pt idx="259">
                  <c:v>8.645248</c:v>
                </c:pt>
                <c:pt idx="260">
                  <c:v>8.710468</c:v>
                </c:pt>
                <c:pt idx="261">
                  <c:v>8.580387</c:v>
                </c:pt>
                <c:pt idx="262">
                  <c:v>9.020654</c:v>
                </c:pt>
                <c:pt idx="263">
                  <c:v>9.266069</c:v>
                </c:pt>
                <c:pt idx="264">
                  <c:v>8.808517</c:v>
                </c:pt>
              </c:numCache>
            </c:numRef>
          </c:val>
          <c:smooth val="0"/>
        </c:ser>
        <c:marker val="1"/>
        <c:axId val="41929782"/>
        <c:axId val="41823719"/>
      </c:lineChart>
      <c:dateAx>
        <c:axId val="419297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41823719"/>
        <c:scaling>
          <c:orientation val="minMax"/>
          <c:max val="10"/>
          <c:min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Yen</a:t>
            </a:r>
          </a:p>
        </c:rich>
      </c:tx>
      <c:layout>
        <c:manualLayout>
          <c:xMode val="factor"/>
          <c:yMode val="factor"/>
          <c:x val="-0.019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35"/>
          <c:w val="0.965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Calcs!$M$6</c:f>
              <c:strCache>
                <c:ptCount val="1"/>
                <c:pt idx="0">
                  <c:v>Rand/Aus$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R\ 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Calcs!$N$7:$N$271</c:f>
              <c:numCache>
                <c:ptCount val="265"/>
                <c:pt idx="0">
                  <c:v>0.018845</c:v>
                </c:pt>
                <c:pt idx="1">
                  <c:v>0.019328</c:v>
                </c:pt>
                <c:pt idx="2">
                  <c:v>0.019284</c:v>
                </c:pt>
                <c:pt idx="3">
                  <c:v>0.019427</c:v>
                </c:pt>
                <c:pt idx="4">
                  <c:v>0.020332</c:v>
                </c:pt>
                <c:pt idx="5">
                  <c:v>0.020421</c:v>
                </c:pt>
                <c:pt idx="6">
                  <c:v>0.020961</c:v>
                </c:pt>
                <c:pt idx="7">
                  <c:v>0.020827</c:v>
                </c:pt>
                <c:pt idx="8">
                  <c:v>0.020977</c:v>
                </c:pt>
                <c:pt idx="9">
                  <c:v>0.021089</c:v>
                </c:pt>
                <c:pt idx="10">
                  <c:v>0.021673</c:v>
                </c:pt>
                <c:pt idx="11">
                  <c:v>0.021524</c:v>
                </c:pt>
                <c:pt idx="12">
                  <c:v>0.021958</c:v>
                </c:pt>
                <c:pt idx="13">
                  <c:v>0.022281</c:v>
                </c:pt>
                <c:pt idx="14">
                  <c:v>0.022027</c:v>
                </c:pt>
                <c:pt idx="15">
                  <c:v>0.021598</c:v>
                </c:pt>
                <c:pt idx="16">
                  <c:v>0.021571</c:v>
                </c:pt>
                <c:pt idx="17">
                  <c:v>0.022136</c:v>
                </c:pt>
                <c:pt idx="18">
                  <c:v>0.022002</c:v>
                </c:pt>
                <c:pt idx="19">
                  <c:v>0.021708</c:v>
                </c:pt>
                <c:pt idx="20">
                  <c:v>0.022256</c:v>
                </c:pt>
                <c:pt idx="21">
                  <c:v>0.023464</c:v>
                </c:pt>
                <c:pt idx="22">
                  <c:v>0.02399</c:v>
                </c:pt>
                <c:pt idx="23">
                  <c:v>0.024279</c:v>
                </c:pt>
                <c:pt idx="24">
                  <c:v>0.024442</c:v>
                </c:pt>
                <c:pt idx="25">
                  <c:v>0.02467</c:v>
                </c:pt>
                <c:pt idx="26">
                  <c:v>0.026651</c:v>
                </c:pt>
                <c:pt idx="27">
                  <c:v>0.02759</c:v>
                </c:pt>
                <c:pt idx="28">
                  <c:v>0.028399</c:v>
                </c:pt>
                <c:pt idx="29">
                  <c:v>0.029622</c:v>
                </c:pt>
                <c:pt idx="30">
                  <c:v>0.031301</c:v>
                </c:pt>
                <c:pt idx="31">
                  <c:v>0.032262</c:v>
                </c:pt>
                <c:pt idx="32">
                  <c:v>0.032284</c:v>
                </c:pt>
                <c:pt idx="33">
                  <c:v>0.032307</c:v>
                </c:pt>
                <c:pt idx="34">
                  <c:v>0.030983</c:v>
                </c:pt>
                <c:pt idx="35">
                  <c:v>0.030823</c:v>
                </c:pt>
                <c:pt idx="36">
                  <c:v>0.030446</c:v>
                </c:pt>
                <c:pt idx="37">
                  <c:v>0.031396</c:v>
                </c:pt>
                <c:pt idx="38">
                  <c:v>0.033336</c:v>
                </c:pt>
                <c:pt idx="39">
                  <c:v>0.033876</c:v>
                </c:pt>
                <c:pt idx="40">
                  <c:v>0.034691</c:v>
                </c:pt>
                <c:pt idx="41">
                  <c:v>0.034691</c:v>
                </c:pt>
                <c:pt idx="42">
                  <c:v>0.037028</c:v>
                </c:pt>
                <c:pt idx="43">
                  <c:v>0.036712</c:v>
                </c:pt>
                <c:pt idx="44">
                  <c:v>0.035812</c:v>
                </c:pt>
                <c:pt idx="45">
                  <c:v>0.036038</c:v>
                </c:pt>
                <c:pt idx="46">
                  <c:v>0.036115</c:v>
                </c:pt>
                <c:pt idx="47">
                  <c:v>0.035905</c:v>
                </c:pt>
                <c:pt idx="48">
                  <c:v>0.035524</c:v>
                </c:pt>
                <c:pt idx="49">
                  <c:v>0.03571</c:v>
                </c:pt>
                <c:pt idx="50">
                  <c:v>0.037252</c:v>
                </c:pt>
                <c:pt idx="51">
                  <c:v>0.041397</c:v>
                </c:pt>
                <c:pt idx="52">
                  <c:v>0.043055</c:v>
                </c:pt>
                <c:pt idx="53">
                  <c:v>0.043474</c:v>
                </c:pt>
                <c:pt idx="54">
                  <c:v>0.042833</c:v>
                </c:pt>
                <c:pt idx="55">
                  <c:v>0.041116</c:v>
                </c:pt>
                <c:pt idx="56">
                  <c:v>0.037346</c:v>
                </c:pt>
                <c:pt idx="57">
                  <c:v>0.037013</c:v>
                </c:pt>
                <c:pt idx="58">
                  <c:v>0.035667</c:v>
                </c:pt>
                <c:pt idx="59">
                  <c:v>0.036118</c:v>
                </c:pt>
                <c:pt idx="60">
                  <c:v>0.035341</c:v>
                </c:pt>
                <c:pt idx="61">
                  <c:v>0.03414</c:v>
                </c:pt>
                <c:pt idx="62">
                  <c:v>0.036799</c:v>
                </c:pt>
                <c:pt idx="63">
                  <c:v>0.03725</c:v>
                </c:pt>
                <c:pt idx="64">
                  <c:v>0.041263</c:v>
                </c:pt>
                <c:pt idx="65">
                  <c:v>0.040333</c:v>
                </c:pt>
                <c:pt idx="66">
                  <c:v>0.039482</c:v>
                </c:pt>
                <c:pt idx="67">
                  <c:v>0.042236</c:v>
                </c:pt>
                <c:pt idx="68">
                  <c:v>0.041322</c:v>
                </c:pt>
                <c:pt idx="69">
                  <c:v>0.040733</c:v>
                </c:pt>
                <c:pt idx="70">
                  <c:v>0.041262</c:v>
                </c:pt>
                <c:pt idx="71">
                  <c:v>0.040498</c:v>
                </c:pt>
                <c:pt idx="72">
                  <c:v>0.040299</c:v>
                </c:pt>
                <c:pt idx="73">
                  <c:v>0.037616</c:v>
                </c:pt>
                <c:pt idx="74">
                  <c:v>0.037134</c:v>
                </c:pt>
                <c:pt idx="75">
                  <c:v>0.035705</c:v>
                </c:pt>
                <c:pt idx="76">
                  <c:v>0.035037</c:v>
                </c:pt>
                <c:pt idx="77">
                  <c:v>0.038351</c:v>
                </c:pt>
                <c:pt idx="78">
                  <c:v>0.039637</c:v>
                </c:pt>
                <c:pt idx="79">
                  <c:v>0.03894</c:v>
                </c:pt>
                <c:pt idx="80">
                  <c:v>0.039003</c:v>
                </c:pt>
                <c:pt idx="81">
                  <c:v>0.038621</c:v>
                </c:pt>
                <c:pt idx="82">
                  <c:v>0.040014</c:v>
                </c:pt>
                <c:pt idx="83">
                  <c:v>0.038054</c:v>
                </c:pt>
                <c:pt idx="84">
                  <c:v>0.037429</c:v>
                </c:pt>
                <c:pt idx="85">
                  <c:v>0.038937</c:v>
                </c:pt>
                <c:pt idx="86">
                  <c:v>0.039116</c:v>
                </c:pt>
                <c:pt idx="87">
                  <c:v>0.037788</c:v>
                </c:pt>
                <c:pt idx="88">
                  <c:v>0.03827</c:v>
                </c:pt>
                <c:pt idx="89">
                  <c:v>0.037211</c:v>
                </c:pt>
                <c:pt idx="90">
                  <c:v>0.04244</c:v>
                </c:pt>
                <c:pt idx="91">
                  <c:v>0.042525</c:v>
                </c:pt>
                <c:pt idx="92">
                  <c:v>0.045508</c:v>
                </c:pt>
                <c:pt idx="93">
                  <c:v>0.043198</c:v>
                </c:pt>
                <c:pt idx="94">
                  <c:v>0.048142</c:v>
                </c:pt>
                <c:pt idx="95">
                  <c:v>0.046291</c:v>
                </c:pt>
                <c:pt idx="96">
                  <c:v>0.052152</c:v>
                </c:pt>
                <c:pt idx="97">
                  <c:v>0.052075</c:v>
                </c:pt>
                <c:pt idx="98">
                  <c:v>0.052213</c:v>
                </c:pt>
                <c:pt idx="99">
                  <c:v>0.052225</c:v>
                </c:pt>
                <c:pt idx="100">
                  <c:v>0.051142</c:v>
                </c:pt>
                <c:pt idx="101">
                  <c:v>0.050946</c:v>
                </c:pt>
                <c:pt idx="102">
                  <c:v>0.049856</c:v>
                </c:pt>
                <c:pt idx="103">
                  <c:v>0.053705</c:v>
                </c:pt>
                <c:pt idx="104">
                  <c:v>0.05547</c:v>
                </c:pt>
                <c:pt idx="105">
                  <c:v>0.056354</c:v>
                </c:pt>
                <c:pt idx="106">
                  <c:v>0.058883</c:v>
                </c:pt>
                <c:pt idx="107">
                  <c:v>0.06043</c:v>
                </c:pt>
                <c:pt idx="108">
                  <c:v>0.060159</c:v>
                </c:pt>
                <c:pt idx="109">
                  <c:v>0.058952</c:v>
                </c:pt>
                <c:pt idx="110">
                  <c:v>0.057756</c:v>
                </c:pt>
                <c:pt idx="111">
                  <c:v>0.063813</c:v>
                </c:pt>
                <c:pt idx="112">
                  <c:v>0.062729</c:v>
                </c:pt>
                <c:pt idx="113">
                  <c:v>0.064686</c:v>
                </c:pt>
                <c:pt idx="114">
                  <c:v>0.06408</c:v>
                </c:pt>
                <c:pt idx="115">
                  <c:v>0.063534</c:v>
                </c:pt>
                <c:pt idx="116">
                  <c:v>0.065384</c:v>
                </c:pt>
                <c:pt idx="117">
                  <c:v>0.066824</c:v>
                </c:pt>
                <c:pt idx="118">
                  <c:v>0.069226</c:v>
                </c:pt>
                <c:pt idx="119">
                  <c:v>0.069893</c:v>
                </c:pt>
                <c:pt idx="120">
                  <c:v>0.066287</c:v>
                </c:pt>
                <c:pt idx="121">
                  <c:v>0.066835</c:v>
                </c:pt>
                <c:pt idx="122">
                  <c:v>0.065869</c:v>
                </c:pt>
                <c:pt idx="123">
                  <c:v>0.063917</c:v>
                </c:pt>
                <c:pt idx="124">
                  <c:v>0.06488</c:v>
                </c:pt>
                <c:pt idx="125">
                  <c:v>0.067539</c:v>
                </c:pt>
                <c:pt idx="126">
                  <c:v>0.064636</c:v>
                </c:pt>
                <c:pt idx="127">
                  <c:v>0.066203</c:v>
                </c:pt>
                <c:pt idx="128">
                  <c:v>0.07083</c:v>
                </c:pt>
                <c:pt idx="129">
                  <c:v>0.075613</c:v>
                </c:pt>
                <c:pt idx="130">
                  <c:v>0.077018</c:v>
                </c:pt>
                <c:pt idx="131">
                  <c:v>0.083496</c:v>
                </c:pt>
                <c:pt idx="132">
                  <c:v>0.091523</c:v>
                </c:pt>
                <c:pt idx="133">
                  <c:v>0.08536</c:v>
                </c:pt>
                <c:pt idx="134">
                  <c:v>0.085401</c:v>
                </c:pt>
                <c:pt idx="135">
                  <c:v>0.085751</c:v>
                </c:pt>
                <c:pt idx="136">
                  <c:v>0.082817</c:v>
                </c:pt>
                <c:pt idx="137">
                  <c:v>0.078709</c:v>
                </c:pt>
                <c:pt idx="138">
                  <c:v>0.086017</c:v>
                </c:pt>
                <c:pt idx="139">
                  <c:v>0.085471</c:v>
                </c:pt>
                <c:pt idx="140">
                  <c:v>0.088657</c:v>
                </c:pt>
                <c:pt idx="141">
                  <c:v>0.086577</c:v>
                </c:pt>
                <c:pt idx="142">
                  <c:v>0.081764</c:v>
                </c:pt>
                <c:pt idx="143">
                  <c:v>0.07564</c:v>
                </c:pt>
                <c:pt idx="144">
                  <c:v>0.072306</c:v>
                </c:pt>
                <c:pt idx="145">
                  <c:v>0.07115</c:v>
                </c:pt>
                <c:pt idx="146">
                  <c:v>0.068219</c:v>
                </c:pt>
                <c:pt idx="147">
                  <c:v>0.066378</c:v>
                </c:pt>
                <c:pt idx="148">
                  <c:v>0.061012</c:v>
                </c:pt>
                <c:pt idx="149">
                  <c:v>0.067284</c:v>
                </c:pt>
                <c:pt idx="150">
                  <c:v>0.062545</c:v>
                </c:pt>
                <c:pt idx="151">
                  <c:v>0.061496</c:v>
                </c:pt>
                <c:pt idx="152">
                  <c:v>0.062821</c:v>
                </c:pt>
                <c:pt idx="153">
                  <c:v>0.062346</c:v>
                </c:pt>
                <c:pt idx="154">
                  <c:v>0.062719</c:v>
                </c:pt>
                <c:pt idx="155">
                  <c:v>0.058334</c:v>
                </c:pt>
                <c:pt idx="156">
                  <c:v>0.062284</c:v>
                </c:pt>
                <c:pt idx="157">
                  <c:v>0.066804</c:v>
                </c:pt>
                <c:pt idx="158">
                  <c:v>0.060878</c:v>
                </c:pt>
                <c:pt idx="159">
                  <c:v>0.06058</c:v>
                </c:pt>
                <c:pt idx="160">
                  <c:v>0.063035</c:v>
                </c:pt>
                <c:pt idx="161">
                  <c:v>0.058946</c:v>
                </c:pt>
                <c:pt idx="162">
                  <c:v>0.056933</c:v>
                </c:pt>
                <c:pt idx="163">
                  <c:v>0.056234</c:v>
                </c:pt>
                <c:pt idx="164">
                  <c:v>0.060652</c:v>
                </c:pt>
                <c:pt idx="165">
                  <c:v>0.058748</c:v>
                </c:pt>
                <c:pt idx="166">
                  <c:v>0.057986</c:v>
                </c:pt>
                <c:pt idx="167">
                  <c:v>0.056397</c:v>
                </c:pt>
                <c:pt idx="168">
                  <c:v>0.05498</c:v>
                </c:pt>
                <c:pt idx="169">
                  <c:v>0.05759</c:v>
                </c:pt>
                <c:pt idx="170">
                  <c:v>0.05557</c:v>
                </c:pt>
                <c:pt idx="171">
                  <c:v>0.058188</c:v>
                </c:pt>
                <c:pt idx="172">
                  <c:v>0.05797</c:v>
                </c:pt>
                <c:pt idx="173">
                  <c:v>0.062616</c:v>
                </c:pt>
                <c:pt idx="174">
                  <c:v>0.060226</c:v>
                </c:pt>
                <c:pt idx="175">
                  <c:v>0.0586</c:v>
                </c:pt>
                <c:pt idx="176">
                  <c:v>0.058005</c:v>
                </c:pt>
                <c:pt idx="177">
                  <c:v>0.056094</c:v>
                </c:pt>
                <c:pt idx="178">
                  <c:v>0.057564</c:v>
                </c:pt>
                <c:pt idx="179">
                  <c:v>0.053961</c:v>
                </c:pt>
                <c:pt idx="180">
                  <c:v>0.053736</c:v>
                </c:pt>
                <c:pt idx="181">
                  <c:v>0.051993</c:v>
                </c:pt>
                <c:pt idx="182">
                  <c:v>0.053263</c:v>
                </c:pt>
                <c:pt idx="183">
                  <c:v>0.052246</c:v>
                </c:pt>
                <c:pt idx="184">
                  <c:v>0.053025</c:v>
                </c:pt>
                <c:pt idx="185">
                  <c:v>0.05974</c:v>
                </c:pt>
                <c:pt idx="186">
                  <c:v>0.062387</c:v>
                </c:pt>
                <c:pt idx="187">
                  <c:v>0.060587</c:v>
                </c:pt>
                <c:pt idx="188">
                  <c:v>0.061474</c:v>
                </c:pt>
                <c:pt idx="189">
                  <c:v>0.065795</c:v>
                </c:pt>
                <c:pt idx="190">
                  <c:v>0.063012</c:v>
                </c:pt>
                <c:pt idx="191">
                  <c:v>0.062048</c:v>
                </c:pt>
                <c:pt idx="192">
                  <c:v>0.059173</c:v>
                </c:pt>
                <c:pt idx="193">
                  <c:v>0.059968</c:v>
                </c:pt>
                <c:pt idx="194">
                  <c:v>0.061386</c:v>
                </c:pt>
                <c:pt idx="195">
                  <c:v>0.061422</c:v>
                </c:pt>
                <c:pt idx="196">
                  <c:v>0.058884</c:v>
                </c:pt>
                <c:pt idx="197">
                  <c:v>0.058416</c:v>
                </c:pt>
                <c:pt idx="198">
                  <c:v>0.057104</c:v>
                </c:pt>
                <c:pt idx="199">
                  <c:v>0.059657</c:v>
                </c:pt>
                <c:pt idx="200">
                  <c:v>0.061877</c:v>
                </c:pt>
                <c:pt idx="201">
                  <c:v>0.059964</c:v>
                </c:pt>
                <c:pt idx="202">
                  <c:v>0.056724</c:v>
                </c:pt>
                <c:pt idx="203">
                  <c:v>0.061282</c:v>
                </c:pt>
                <c:pt idx="204">
                  <c:v>0.061177</c:v>
                </c:pt>
                <c:pt idx="205">
                  <c:v>0.070527</c:v>
                </c:pt>
                <c:pt idx="206">
                  <c:v>0.074599</c:v>
                </c:pt>
                <c:pt idx="207">
                  <c:v>0.081645</c:v>
                </c:pt>
                <c:pt idx="208">
                  <c:v>0.072223</c:v>
                </c:pt>
                <c:pt idx="209">
                  <c:v>0.07235</c:v>
                </c:pt>
                <c:pt idx="210">
                  <c:v>0.073847</c:v>
                </c:pt>
                <c:pt idx="211">
                  <c:v>0.067574</c:v>
                </c:pt>
                <c:pt idx="212">
                  <c:v>0.070815</c:v>
                </c:pt>
                <c:pt idx="213">
                  <c:v>0.077998</c:v>
                </c:pt>
                <c:pt idx="214">
                  <c:v>0.100153</c:v>
                </c:pt>
                <c:pt idx="215">
                  <c:v>0.105675</c:v>
                </c:pt>
                <c:pt idx="216">
                  <c:v>0.101986</c:v>
                </c:pt>
                <c:pt idx="217">
                  <c:v>0.113601</c:v>
                </c:pt>
                <c:pt idx="218">
                  <c:v>0.102657</c:v>
                </c:pt>
                <c:pt idx="219">
                  <c:v>0.096284</c:v>
                </c:pt>
                <c:pt idx="220">
                  <c:v>0.086154</c:v>
                </c:pt>
                <c:pt idx="221">
                  <c:v>0.084202</c:v>
                </c:pt>
                <c:pt idx="222">
                  <c:v>0.080038</c:v>
                </c:pt>
                <c:pt idx="223">
                  <c:v>0.082346</c:v>
                </c:pt>
                <c:pt idx="224">
                  <c:v>0.083963</c:v>
                </c:pt>
                <c:pt idx="225">
                  <c:v>0.084632</c:v>
                </c:pt>
                <c:pt idx="226">
                  <c:v>0.086467</c:v>
                </c:pt>
                <c:pt idx="227">
                  <c:v>0.086276</c:v>
                </c:pt>
                <c:pt idx="228">
                  <c:v>0.079099</c:v>
                </c:pt>
                <c:pt idx="229">
                  <c:v>0.083228</c:v>
                </c:pt>
                <c:pt idx="230">
                  <c:v>0.086249</c:v>
                </c:pt>
                <c:pt idx="231">
                  <c:v>0.078595</c:v>
                </c:pt>
                <c:pt idx="232">
                  <c:v>0.07827</c:v>
                </c:pt>
                <c:pt idx="233">
                  <c:v>0.084472</c:v>
                </c:pt>
                <c:pt idx="234">
                  <c:v>0.086629</c:v>
                </c:pt>
                <c:pt idx="235">
                  <c:v>0.084281</c:v>
                </c:pt>
                <c:pt idx="236">
                  <c:v>0.087838</c:v>
                </c:pt>
                <c:pt idx="237">
                  <c:v>0.083484</c:v>
                </c:pt>
                <c:pt idx="238">
                  <c:v>0.086369</c:v>
                </c:pt>
                <c:pt idx="239">
                  <c:v>0.084663</c:v>
                </c:pt>
                <c:pt idx="240">
                  <c:v>0.08157</c:v>
                </c:pt>
                <c:pt idx="241">
                  <c:v>0.087636</c:v>
                </c:pt>
                <c:pt idx="242">
                  <c:v>0.084695</c:v>
                </c:pt>
                <c:pt idx="243">
                  <c:v>0.081557</c:v>
                </c:pt>
                <c:pt idx="244">
                  <c:v>0.081183</c:v>
                </c:pt>
                <c:pt idx="245">
                  <c:v>0.084042</c:v>
                </c:pt>
                <c:pt idx="246">
                  <c:v>0.08394</c:v>
                </c:pt>
                <c:pt idx="247">
                  <c:v>0.086934</c:v>
                </c:pt>
                <c:pt idx="248">
                  <c:v>0.091523</c:v>
                </c:pt>
                <c:pt idx="249">
                  <c:v>0.104296</c:v>
                </c:pt>
                <c:pt idx="250">
                  <c:v>0.10127</c:v>
                </c:pt>
                <c:pt idx="251">
                  <c:v>0.104325</c:v>
                </c:pt>
                <c:pt idx="252">
                  <c:v>0.104931</c:v>
                </c:pt>
                <c:pt idx="253">
                  <c:v>0.102284</c:v>
                </c:pt>
                <c:pt idx="254">
                  <c:v>0.092046</c:v>
                </c:pt>
                <c:pt idx="255">
                  <c:v>0.093257</c:v>
                </c:pt>
                <c:pt idx="256">
                  <c:v>0.097065</c:v>
                </c:pt>
                <c:pt idx="257">
                  <c:v>0.109179</c:v>
                </c:pt>
                <c:pt idx="258">
                  <c:v>0.1025</c:v>
                </c:pt>
                <c:pt idx="259">
                  <c:v>0.105187</c:v>
                </c:pt>
                <c:pt idx="260">
                  <c:v>0.107644</c:v>
                </c:pt>
                <c:pt idx="261">
                  <c:v>0.106056</c:v>
                </c:pt>
                <c:pt idx="262">
                  <c:v>0.108835</c:v>
                </c:pt>
                <c:pt idx="263">
                  <c:v>0.107699</c:v>
                </c:pt>
                <c:pt idx="264">
                  <c:v>0.098125</c:v>
                </c:pt>
              </c:numCache>
            </c:numRef>
          </c:val>
          <c:smooth val="0"/>
        </c:ser>
        <c:marker val="1"/>
        <c:axId val="40869152"/>
        <c:axId val="32278049"/>
      </c:lineChart>
      <c:dateAx>
        <c:axId val="408691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32278049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\ 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midCat"/>
        <c:dispUnits/>
        <c:majorUnit val="0.0100000000000000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 Dollar / EURO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106"/>
          <c:w val="0.967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Calcs!$L$6</c:f>
              <c:strCache>
                <c:ptCount val="1"/>
                <c:pt idx="0">
                  <c:v>Rand/Euro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9"/>
              <c:layout>
                <c:manualLayout>
                  <c:x val="0"/>
                  <c:y val="0"/>
                </c:manualLayout>
              </c:layout>
              <c:tx>
                <c:strRef>
                  <c:f>Calcs!$O$5</c:f>
                  <c:strCache>
                    <c:ptCount val="1"/>
                    <c:pt idx="0">
                      <c:v>$1.32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$-409]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Calcs!$A$104:$A$271</c:f>
              <c:strCache>
                <c:ptCount val="168"/>
                <c:pt idx="0">
                  <c:v>36191</c:v>
                </c:pt>
                <c:pt idx="1">
                  <c:v>36219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36372</c:v>
                </c:pt>
                <c:pt idx="7">
                  <c:v>36403</c:v>
                </c:pt>
                <c:pt idx="8">
                  <c:v>36433</c:v>
                </c:pt>
                <c:pt idx="9">
                  <c:v>36464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36646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36799</c:v>
                </c:pt>
                <c:pt idx="21">
                  <c:v>36830</c:v>
                </c:pt>
                <c:pt idx="22">
                  <c:v>36860</c:v>
                </c:pt>
                <c:pt idx="23">
                  <c:v>36891</c:v>
                </c:pt>
                <c:pt idx="24">
                  <c:v>36922</c:v>
                </c:pt>
                <c:pt idx="25">
                  <c:v>36950</c:v>
                </c:pt>
                <c:pt idx="26">
                  <c:v>36981</c:v>
                </c:pt>
                <c:pt idx="27">
                  <c:v>37011</c:v>
                </c:pt>
                <c:pt idx="28">
                  <c:v>37042</c:v>
                </c:pt>
                <c:pt idx="29">
                  <c:v>37072</c:v>
                </c:pt>
                <c:pt idx="30">
                  <c:v>37103</c:v>
                </c:pt>
                <c:pt idx="31">
                  <c:v>37134</c:v>
                </c:pt>
                <c:pt idx="32">
                  <c:v>37164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37346</c:v>
                </c:pt>
                <c:pt idx="39">
                  <c:v>37376</c:v>
                </c:pt>
                <c:pt idx="40">
                  <c:v>37407</c:v>
                </c:pt>
                <c:pt idx="41">
                  <c:v>37437</c:v>
                </c:pt>
                <c:pt idx="42">
                  <c:v>37468</c:v>
                </c:pt>
                <c:pt idx="43">
                  <c:v>37499</c:v>
                </c:pt>
                <c:pt idx="44">
                  <c:v>37529</c:v>
                </c:pt>
                <c:pt idx="45">
                  <c:v>37560</c:v>
                </c:pt>
                <c:pt idx="46">
                  <c:v>37590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37772</c:v>
                </c:pt>
                <c:pt idx="53">
                  <c:v>37802</c:v>
                </c:pt>
                <c:pt idx="54">
                  <c:v>37833</c:v>
                </c:pt>
                <c:pt idx="55">
                  <c:v>37864</c:v>
                </c:pt>
                <c:pt idx="56">
                  <c:v>37894</c:v>
                </c:pt>
                <c:pt idx="57">
                  <c:v>37925</c:v>
                </c:pt>
                <c:pt idx="58">
                  <c:v>37955</c:v>
                </c:pt>
                <c:pt idx="59">
                  <c:v>37986</c:v>
                </c:pt>
                <c:pt idx="60">
                  <c:v>38017</c:v>
                </c:pt>
                <c:pt idx="61">
                  <c:v>38046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38199</c:v>
                </c:pt>
                <c:pt idx="67">
                  <c:v>38230</c:v>
                </c:pt>
                <c:pt idx="68">
                  <c:v>38260</c:v>
                </c:pt>
                <c:pt idx="69">
                  <c:v>38291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38472</c:v>
                </c:pt>
                <c:pt idx="76">
                  <c:v>38503</c:v>
                </c:pt>
                <c:pt idx="77">
                  <c:v>38533</c:v>
                </c:pt>
                <c:pt idx="78">
                  <c:v>38564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38717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38837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38990</c:v>
                </c:pt>
                <c:pt idx="93">
                  <c:v>39021</c:v>
                </c:pt>
                <c:pt idx="94">
                  <c:v>39051</c:v>
                </c:pt>
                <c:pt idx="95">
                  <c:v>39082</c:v>
                </c:pt>
                <c:pt idx="96">
                  <c:v>39113</c:v>
                </c:pt>
                <c:pt idx="97">
                  <c:v>39141</c:v>
                </c:pt>
                <c:pt idx="98">
                  <c:v>39172</c:v>
                </c:pt>
                <c:pt idx="99">
                  <c:v>39202</c:v>
                </c:pt>
                <c:pt idx="100">
                  <c:v>39233</c:v>
                </c:pt>
                <c:pt idx="101">
                  <c:v>39263</c:v>
                </c:pt>
                <c:pt idx="102">
                  <c:v>39294</c:v>
                </c:pt>
                <c:pt idx="103">
                  <c:v>39325</c:v>
                </c:pt>
                <c:pt idx="104">
                  <c:v>39355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39599</c:v>
                </c:pt>
                <c:pt idx="113">
                  <c:v>39629</c:v>
                </c:pt>
                <c:pt idx="114">
                  <c:v>39660</c:v>
                </c:pt>
                <c:pt idx="115">
                  <c:v>39691</c:v>
                </c:pt>
                <c:pt idx="116">
                  <c:v>39721</c:v>
                </c:pt>
                <c:pt idx="117">
                  <c:v>39752</c:v>
                </c:pt>
                <c:pt idx="118">
                  <c:v>39782</c:v>
                </c:pt>
                <c:pt idx="119">
                  <c:v>39813</c:v>
                </c:pt>
                <c:pt idx="120">
                  <c:v>39844</c:v>
                </c:pt>
                <c:pt idx="121">
                  <c:v>39872</c:v>
                </c:pt>
                <c:pt idx="122">
                  <c:v>39903</c:v>
                </c:pt>
                <c:pt idx="123">
                  <c:v>39933</c:v>
                </c:pt>
                <c:pt idx="124">
                  <c:v>39964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40117</c:v>
                </c:pt>
                <c:pt idx="130">
                  <c:v>40147</c:v>
                </c:pt>
                <c:pt idx="131">
                  <c:v>40178</c:v>
                </c:pt>
                <c:pt idx="132">
                  <c:v>40209</c:v>
                </c:pt>
                <c:pt idx="133">
                  <c:v>40237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40390</c:v>
                </c:pt>
                <c:pt idx="139">
                  <c:v>40421</c:v>
                </c:pt>
                <c:pt idx="140">
                  <c:v>40451</c:v>
                </c:pt>
                <c:pt idx="141">
                  <c:v>40482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40663</c:v>
                </c:pt>
                <c:pt idx="148">
                  <c:v>40694</c:v>
                </c:pt>
                <c:pt idx="149">
                  <c:v>40724</c:v>
                </c:pt>
                <c:pt idx="150">
                  <c:v>40755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40908</c:v>
                </c:pt>
                <c:pt idx="156">
                  <c:v>40939</c:v>
                </c:pt>
                <c:pt idx="157">
                  <c:v>40968</c:v>
                </c:pt>
                <c:pt idx="158">
                  <c:v>40999</c:v>
                </c:pt>
                <c:pt idx="159">
                  <c:v>41029</c:v>
                </c:pt>
                <c:pt idx="160">
                  <c:v>41060</c:v>
                </c:pt>
                <c:pt idx="161">
                  <c:v>41090</c:v>
                </c:pt>
                <c:pt idx="162">
                  <c:v>41121</c:v>
                </c:pt>
                <c:pt idx="163">
                  <c:v>41152</c:v>
                </c:pt>
                <c:pt idx="164">
                  <c:v>41182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</c:strCache>
            </c:strRef>
          </c:cat>
          <c:val>
            <c:numRef>
              <c:f>Calcs!$O$104:$O$271</c:f>
              <c:numCache>
                <c:ptCount val="168"/>
                <c:pt idx="0">
                  <c:v>1.1356999874115</c:v>
                </c:pt>
                <c:pt idx="1">
                  <c:v>1.0978000164032</c:v>
                </c:pt>
                <c:pt idx="2">
                  <c:v>1.07959997653961</c:v>
                </c:pt>
                <c:pt idx="3">
                  <c:v>1.05799996852875</c:v>
                </c:pt>
                <c:pt idx="4">
                  <c:v>1.04289996623993</c:v>
                </c:pt>
                <c:pt idx="5">
                  <c:v>1.03129994869232</c:v>
                </c:pt>
                <c:pt idx="6">
                  <c:v>1.0702999830246</c:v>
                </c:pt>
                <c:pt idx="7">
                  <c:v>1.05630004405975</c:v>
                </c:pt>
                <c:pt idx="8">
                  <c:v>1.06500005722046</c:v>
                </c:pt>
                <c:pt idx="9">
                  <c:v>1.05110001564026</c:v>
                </c:pt>
                <c:pt idx="10">
                  <c:v>1.00689995288849</c:v>
                </c:pt>
                <c:pt idx="11">
                  <c:v>1.00240004062653</c:v>
                </c:pt>
                <c:pt idx="12">
                  <c:v>0.978399991989136</c:v>
                </c:pt>
                <c:pt idx="13">
                  <c:v>0.962800025939941</c:v>
                </c:pt>
                <c:pt idx="14">
                  <c:v>0.956900000572205</c:v>
                </c:pt>
                <c:pt idx="15">
                  <c:v>0.911300003528595</c:v>
                </c:pt>
                <c:pt idx="16">
                  <c:v>0.92739999294281</c:v>
                </c:pt>
                <c:pt idx="17">
                  <c:v>0.958599984645844</c:v>
                </c:pt>
                <c:pt idx="18">
                  <c:v>0.926599979400635</c:v>
                </c:pt>
                <c:pt idx="19">
                  <c:v>0.889100015163422</c:v>
                </c:pt>
                <c:pt idx="20">
                  <c:v>0.882499992847443</c:v>
                </c:pt>
                <c:pt idx="21">
                  <c:v>0.847599983215332</c:v>
                </c:pt>
                <c:pt idx="22">
                  <c:v>0.870500028133392</c:v>
                </c:pt>
                <c:pt idx="23">
                  <c:v>0.938899993896484</c:v>
                </c:pt>
                <c:pt idx="24">
                  <c:v>0.930000007152557</c:v>
                </c:pt>
                <c:pt idx="25">
                  <c:v>0.919600009918213</c:v>
                </c:pt>
                <c:pt idx="26">
                  <c:v>0.88400000333786</c:v>
                </c:pt>
                <c:pt idx="27">
                  <c:v>0.886600017547607</c:v>
                </c:pt>
                <c:pt idx="28">
                  <c:v>0.847599983215332</c:v>
                </c:pt>
                <c:pt idx="29">
                  <c:v>0.846599996089935</c:v>
                </c:pt>
                <c:pt idx="30">
                  <c:v>0.875</c:v>
                </c:pt>
                <c:pt idx="31">
                  <c:v>0.908399999141693</c:v>
                </c:pt>
                <c:pt idx="32">
                  <c:v>0.910700023174286</c:v>
                </c:pt>
                <c:pt idx="33">
                  <c:v>0.900699973106384</c:v>
                </c:pt>
                <c:pt idx="34">
                  <c:v>0.895399987697601</c:v>
                </c:pt>
                <c:pt idx="35">
                  <c:v>0.890399992465973</c:v>
                </c:pt>
                <c:pt idx="36">
                  <c:v>0.860899984836578</c:v>
                </c:pt>
                <c:pt idx="37">
                  <c:v>0.865000009536743</c:v>
                </c:pt>
                <c:pt idx="38">
                  <c:v>0.872399985790253</c:v>
                </c:pt>
                <c:pt idx="39">
                  <c:v>0.901099979877472</c:v>
                </c:pt>
                <c:pt idx="40">
                  <c:v>0.934300005435944</c:v>
                </c:pt>
                <c:pt idx="41">
                  <c:v>0.987600028514862</c:v>
                </c:pt>
                <c:pt idx="42">
                  <c:v>0.980400025844574</c:v>
                </c:pt>
                <c:pt idx="43">
                  <c:v>0.980700016021729</c:v>
                </c:pt>
                <c:pt idx="44">
                  <c:v>0.988300025463104</c:v>
                </c:pt>
                <c:pt idx="45">
                  <c:v>0.990299999713898</c:v>
                </c:pt>
                <c:pt idx="46">
                  <c:v>0.994799971580505</c:v>
                </c:pt>
                <c:pt idx="47">
                  <c:v>1.04939997196198</c:v>
                </c:pt>
                <c:pt idx="48">
                  <c:v>1.0735000371933</c:v>
                </c:pt>
                <c:pt idx="49">
                  <c:v>1.07780003547668</c:v>
                </c:pt>
                <c:pt idx="50">
                  <c:v>1.09119999408722</c:v>
                </c:pt>
                <c:pt idx="51">
                  <c:v>1.11600005626678</c:v>
                </c:pt>
                <c:pt idx="52">
                  <c:v>1.17620003223419</c:v>
                </c:pt>
                <c:pt idx="53">
                  <c:v>1.14839994907379</c:v>
                </c:pt>
                <c:pt idx="54">
                  <c:v>1.12559998035431</c:v>
                </c:pt>
                <c:pt idx="55">
                  <c:v>1.09790003299713</c:v>
                </c:pt>
                <c:pt idx="56">
                  <c:v>1.16460001468658</c:v>
                </c:pt>
                <c:pt idx="57">
                  <c:v>1.16250002384186</c:v>
                </c:pt>
                <c:pt idx="58">
                  <c:v>1.19869995117188</c:v>
                </c:pt>
                <c:pt idx="59">
                  <c:v>1.26139998435974</c:v>
                </c:pt>
                <c:pt idx="60">
                  <c:v>1.24230003356934</c:v>
                </c:pt>
                <c:pt idx="61">
                  <c:v>1.24249994754791</c:v>
                </c:pt>
                <c:pt idx="62">
                  <c:v>1.22889995574951</c:v>
                </c:pt>
                <c:pt idx="63">
                  <c:v>1.19879996776581</c:v>
                </c:pt>
                <c:pt idx="64">
                  <c:v>1.22119998931885</c:v>
                </c:pt>
                <c:pt idx="65">
                  <c:v>1.2166999578476</c:v>
                </c:pt>
                <c:pt idx="66">
                  <c:v>1.2039999961853</c:v>
                </c:pt>
                <c:pt idx="67">
                  <c:v>1.21529996395111</c:v>
                </c:pt>
                <c:pt idx="68">
                  <c:v>1.24199998378754</c:v>
                </c:pt>
                <c:pt idx="69">
                  <c:v>1.27199995517731</c:v>
                </c:pt>
                <c:pt idx="70">
                  <c:v>1.32910001277924</c:v>
                </c:pt>
                <c:pt idx="71">
                  <c:v>1.35930001735687</c:v>
                </c:pt>
                <c:pt idx="72">
                  <c:v>1.30359995365143</c:v>
                </c:pt>
                <c:pt idx="73">
                  <c:v>1.32739996910095</c:v>
                </c:pt>
                <c:pt idx="74">
                  <c:v>1.29970002174377</c:v>
                </c:pt>
                <c:pt idx="75">
                  <c:v>1.29100000858307</c:v>
                </c:pt>
                <c:pt idx="76">
                  <c:v>1.23479998111725</c:v>
                </c:pt>
                <c:pt idx="77">
                  <c:v>1.21070003509521</c:v>
                </c:pt>
                <c:pt idx="78">
                  <c:v>1.2146999835968</c:v>
                </c:pt>
                <c:pt idx="79">
                  <c:v>1.22990000247955</c:v>
                </c:pt>
                <c:pt idx="80">
                  <c:v>1.20570003986359</c:v>
                </c:pt>
                <c:pt idx="81">
                  <c:v>1.19780004024506</c:v>
                </c:pt>
                <c:pt idx="82">
                  <c:v>1.17890000343323</c:v>
                </c:pt>
                <c:pt idx="83">
                  <c:v>1.17960000038147</c:v>
                </c:pt>
                <c:pt idx="84">
                  <c:v>1.21430003643036</c:v>
                </c:pt>
                <c:pt idx="85">
                  <c:v>1.19229996204376</c:v>
                </c:pt>
                <c:pt idx="86">
                  <c:v>1.21019995212555</c:v>
                </c:pt>
                <c:pt idx="87">
                  <c:v>1.25960004329681</c:v>
                </c:pt>
                <c:pt idx="88">
                  <c:v>1.28450000286102</c:v>
                </c:pt>
                <c:pt idx="89">
                  <c:v>1.27869999408722</c:v>
                </c:pt>
                <c:pt idx="90">
                  <c:v>1.27610003948212</c:v>
                </c:pt>
                <c:pt idx="91">
                  <c:v>1.27999997138977</c:v>
                </c:pt>
                <c:pt idx="92">
                  <c:v>1.2668000459671</c:v>
                </c:pt>
                <c:pt idx="93">
                  <c:v>1.27639997005463</c:v>
                </c:pt>
                <c:pt idx="94">
                  <c:v>1.32560002803802</c:v>
                </c:pt>
                <c:pt idx="95">
                  <c:v>1.31869995594025</c:v>
                </c:pt>
                <c:pt idx="96">
                  <c:v>1.29949998855591</c:v>
                </c:pt>
                <c:pt idx="97">
                  <c:v>1.32099997997284</c:v>
                </c:pt>
                <c:pt idx="98">
                  <c:v>1.33120000362396</c:v>
                </c:pt>
                <c:pt idx="99">
                  <c:v>1.36469995975494</c:v>
                </c:pt>
                <c:pt idx="100">
                  <c:v>1.34570002555847</c:v>
                </c:pt>
                <c:pt idx="101">
                  <c:v>1.35049998760223</c:v>
                </c:pt>
                <c:pt idx="102">
                  <c:v>1.36884999275208</c:v>
                </c:pt>
                <c:pt idx="103">
                  <c:v>1.36325001716614</c:v>
                </c:pt>
                <c:pt idx="104">
                  <c:v>1.42215001583099</c:v>
                </c:pt>
                <c:pt idx="105">
                  <c:v>1.44675004482269</c:v>
                </c:pt>
                <c:pt idx="106">
                  <c:v>1.46783995628357</c:v>
                </c:pt>
                <c:pt idx="107">
                  <c:v>1.46204996109009</c:v>
                </c:pt>
                <c:pt idx="108">
                  <c:v>1.4805999994278</c:v>
                </c:pt>
                <c:pt idx="109">
                  <c:v>1.51809000968933</c:v>
                </c:pt>
                <c:pt idx="110">
                  <c:v>1.58456003665924</c:v>
                </c:pt>
                <c:pt idx="111">
                  <c:v>1.55690002441406</c:v>
                </c:pt>
                <c:pt idx="112">
                  <c:v>1.55403995513916</c:v>
                </c:pt>
                <c:pt idx="113">
                  <c:v>1.57553994655609</c:v>
                </c:pt>
                <c:pt idx="114">
                  <c:v>1.56025004386902</c:v>
                </c:pt>
                <c:pt idx="115">
                  <c:v>1.47224998474121</c:v>
                </c:pt>
                <c:pt idx="116">
                  <c:v>1.40464997291565</c:v>
                </c:pt>
                <c:pt idx="117">
                  <c:v>1.26804995536804</c:v>
                </c:pt>
                <c:pt idx="118">
                  <c:v>1.26890003681183</c:v>
                </c:pt>
                <c:pt idx="119">
                  <c:v>1.3900500535965</c:v>
                </c:pt>
                <c:pt idx="120">
                  <c:v>1.28148996829987</c:v>
                </c:pt>
                <c:pt idx="121">
                  <c:v>1.27005004882813</c:v>
                </c:pt>
                <c:pt idx="122">
                  <c:v>1.32770001888275</c:v>
                </c:pt>
                <c:pt idx="123">
                  <c:v>1.32509994506836</c:v>
                </c:pt>
                <c:pt idx="124">
                  <c:v>1.41543996334076</c:v>
                </c:pt>
                <c:pt idx="125">
                  <c:v>1.40263998508453</c:v>
                </c:pt>
                <c:pt idx="126">
                  <c:v>1.41775000095367</c:v>
                </c:pt>
                <c:pt idx="127">
                  <c:v>1.43504</c:v>
                </c:pt>
                <c:pt idx="128">
                  <c:v>1.46171</c:v>
                </c:pt>
                <c:pt idx="129">
                  <c:v>1.47544</c:v>
                </c:pt>
                <c:pt idx="130">
                  <c:v>1.50134</c:v>
                </c:pt>
                <c:pt idx="131">
                  <c:v>1.43474</c:v>
                </c:pt>
                <c:pt idx="132">
                  <c:v>1.38995</c:v>
                </c:pt>
                <c:pt idx="133">
                  <c:v>1.3647</c:v>
                </c:pt>
                <c:pt idx="134">
                  <c:v>1.3531</c:v>
                </c:pt>
                <c:pt idx="135">
                  <c:v>1.32964</c:v>
                </c:pt>
                <c:pt idx="136">
                  <c:v>1.22705</c:v>
                </c:pt>
                <c:pt idx="137">
                  <c:v>1.2249</c:v>
                </c:pt>
                <c:pt idx="138">
                  <c:v>1.30279</c:v>
                </c:pt>
                <c:pt idx="139">
                  <c:v>1.27095</c:v>
                </c:pt>
                <c:pt idx="140">
                  <c:v>1.3652</c:v>
                </c:pt>
                <c:pt idx="141">
                  <c:v>1.38989</c:v>
                </c:pt>
                <c:pt idx="142">
                  <c:v>1.30174</c:v>
                </c:pt>
                <c:pt idx="143">
                  <c:v>1.34154</c:v>
                </c:pt>
                <c:pt idx="144">
                  <c:v>1.371</c:v>
                </c:pt>
                <c:pt idx="145">
                  <c:v>1.38119</c:v>
                </c:pt>
                <c:pt idx="146">
                  <c:v>1.4191</c:v>
                </c:pt>
                <c:pt idx="147">
                  <c:v>1.48359</c:v>
                </c:pt>
                <c:pt idx="148">
                  <c:v>1.4376</c:v>
                </c:pt>
                <c:pt idx="149">
                  <c:v>1.44984</c:v>
                </c:pt>
                <c:pt idx="150">
                  <c:v>1.437</c:v>
                </c:pt>
                <c:pt idx="151">
                  <c:v>1.4398</c:v>
                </c:pt>
                <c:pt idx="152">
                  <c:v>1.3417</c:v>
                </c:pt>
                <c:pt idx="153">
                  <c:v>1.39479</c:v>
                </c:pt>
                <c:pt idx="154">
                  <c:v>1.34614</c:v>
                </c:pt>
                <c:pt idx="155">
                  <c:v>1.29814</c:v>
                </c:pt>
                <c:pt idx="156">
                  <c:v>1.30905</c:v>
                </c:pt>
                <c:pt idx="157">
                  <c:v>1.3377</c:v>
                </c:pt>
                <c:pt idx="158">
                  <c:v>1.33169</c:v>
                </c:pt>
                <c:pt idx="159">
                  <c:v>1.32355</c:v>
                </c:pt>
                <c:pt idx="160">
                  <c:v>1.23644</c:v>
                </c:pt>
                <c:pt idx="161">
                  <c:v>1.26905</c:v>
                </c:pt>
                <c:pt idx="162">
                  <c:v>1.23155</c:v>
                </c:pt>
                <c:pt idx="163">
                  <c:v>1.26049</c:v>
                </c:pt>
                <c:pt idx="164">
                  <c:v>1.2865</c:v>
                </c:pt>
                <c:pt idx="165">
                  <c:v>1.2958</c:v>
                </c:pt>
                <c:pt idx="166">
                  <c:v>1.30059</c:v>
                </c:pt>
                <c:pt idx="167">
                  <c:v>1.31839</c:v>
                </c:pt>
              </c:numCache>
            </c:numRef>
          </c:val>
          <c:smooth val="0"/>
        </c:ser>
        <c:marker val="1"/>
        <c:axId val="22066986"/>
        <c:axId val="64385147"/>
      </c:lineChart>
      <c:dateAx>
        <c:axId val="220669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 val="autoZero"/>
        <c:auto val="0"/>
        <c:baseTimeUnit val="months"/>
        <c:majorUnit val="15"/>
        <c:majorTimeUnit val="months"/>
        <c:minorUnit val="1"/>
        <c:minorTimeUnit val="months"/>
        <c:noMultiLvlLbl val="0"/>
      </c:dateAx>
      <c:valAx>
        <c:axId val="64385147"/>
        <c:scaling>
          <c:orientation val="minMax"/>
          <c:max val="1.6"/>
          <c:min val="0.8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[$$-409]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 Dollar / UK Pound</a:t>
            </a:r>
          </a:p>
        </c:rich>
      </c:tx>
      <c:layout>
        <c:manualLayout>
          <c:xMode val="factor"/>
          <c:yMode val="factor"/>
          <c:x val="0.002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035"/>
          <c:w val="0.957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Calcs!$M$6</c:f>
              <c:strCache>
                <c:ptCount val="1"/>
                <c:pt idx="0">
                  <c:v>Rand/Aus$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Calcs!$P$5</c:f>
                  <c:strCache>
                    <c:ptCount val="1"/>
                    <c:pt idx="0">
                      <c:v>$1.63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$-409]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Calcs!$P$7:$P$271</c:f>
              <c:numCache>
                <c:ptCount val="265"/>
                <c:pt idx="0">
                  <c:v>1.92999994754791</c:v>
                </c:pt>
                <c:pt idx="1">
                  <c:v>1.96599996089935</c:v>
                </c:pt>
                <c:pt idx="2">
                  <c:v>1.91299998760223</c:v>
                </c:pt>
                <c:pt idx="3">
                  <c:v>1.75100004673004</c:v>
                </c:pt>
                <c:pt idx="4">
                  <c:v>1.72699999809265</c:v>
                </c:pt>
                <c:pt idx="5">
                  <c:v>1.70000004768372</c:v>
                </c:pt>
                <c:pt idx="6">
                  <c:v>1.62000000476837</c:v>
                </c:pt>
                <c:pt idx="7">
                  <c:v>1.68400001525879</c:v>
                </c:pt>
                <c:pt idx="8">
                  <c:v>1.67900002002716</c:v>
                </c:pt>
                <c:pt idx="9">
                  <c:v>1.75199997425079</c:v>
                </c:pt>
                <c:pt idx="10">
                  <c:v>1.74399995803833</c:v>
                </c:pt>
                <c:pt idx="11">
                  <c:v>1.76900005340576</c:v>
                </c:pt>
                <c:pt idx="12">
                  <c:v>1.86699998378754</c:v>
                </c:pt>
                <c:pt idx="13">
                  <c:v>1.78949999809265</c:v>
                </c:pt>
                <c:pt idx="14">
                  <c:v>1.75750005245209</c:v>
                </c:pt>
                <c:pt idx="15">
                  <c:v>1.7389999628067</c:v>
                </c:pt>
                <c:pt idx="16">
                  <c:v>1.77400004863739</c:v>
                </c:pt>
                <c:pt idx="17">
                  <c:v>1.8289999961853</c:v>
                </c:pt>
                <c:pt idx="18">
                  <c:v>1.90050005912781</c:v>
                </c:pt>
                <c:pt idx="19">
                  <c:v>1.92349994182587</c:v>
                </c:pt>
                <c:pt idx="20">
                  <c:v>1.98199999332428</c:v>
                </c:pt>
                <c:pt idx="21">
                  <c:v>1.77550005912781</c:v>
                </c:pt>
                <c:pt idx="22">
                  <c:v>1.56330001354218</c:v>
                </c:pt>
                <c:pt idx="23">
                  <c:v>1.51600003242493</c:v>
                </c:pt>
                <c:pt idx="24">
                  <c:v>1.51380002498627</c:v>
                </c:pt>
                <c:pt idx="25">
                  <c:v>1.48699998855591</c:v>
                </c:pt>
                <c:pt idx="26">
                  <c:v>1.42209994792938</c:v>
                </c:pt>
                <c:pt idx="27">
                  <c:v>1.5048999786377</c:v>
                </c:pt>
                <c:pt idx="28">
                  <c:v>1.56900000572205</c:v>
                </c:pt>
                <c:pt idx="29">
                  <c:v>1.55850005149841</c:v>
                </c:pt>
                <c:pt idx="30">
                  <c:v>1.49349999427795</c:v>
                </c:pt>
                <c:pt idx="31">
                  <c:v>1.4815000295639</c:v>
                </c:pt>
                <c:pt idx="32">
                  <c:v>1.48800003528595</c:v>
                </c:pt>
                <c:pt idx="33">
                  <c:v>1.49650001525879</c:v>
                </c:pt>
                <c:pt idx="34">
                  <c:v>1.48800003528595</c:v>
                </c:pt>
                <c:pt idx="35">
                  <c:v>1.48399996757507</c:v>
                </c:pt>
                <c:pt idx="36">
                  <c:v>1.47950005531311</c:v>
                </c:pt>
                <c:pt idx="37">
                  <c:v>1.49930000305176</c:v>
                </c:pt>
                <c:pt idx="38">
                  <c:v>1.4860999584198</c:v>
                </c:pt>
                <c:pt idx="39">
                  <c:v>1.48459994792938</c:v>
                </c:pt>
                <c:pt idx="40">
                  <c:v>1.51629996299744</c:v>
                </c:pt>
                <c:pt idx="41">
                  <c:v>1.51180005073547</c:v>
                </c:pt>
                <c:pt idx="42">
                  <c:v>1.54349994659424</c:v>
                </c:pt>
                <c:pt idx="43">
                  <c:v>1.53659999370575</c:v>
                </c:pt>
                <c:pt idx="44">
                  <c:v>1.53649997711182</c:v>
                </c:pt>
                <c:pt idx="45">
                  <c:v>1.57700002193451</c:v>
                </c:pt>
                <c:pt idx="46">
                  <c:v>1.63059997558594</c:v>
                </c:pt>
                <c:pt idx="47">
                  <c:v>1.56519997119904</c:v>
                </c:pt>
                <c:pt idx="48">
                  <c:v>1.56449997425079</c:v>
                </c:pt>
                <c:pt idx="49">
                  <c:v>1.58749997615814</c:v>
                </c:pt>
                <c:pt idx="50">
                  <c:v>1.58029997348785</c:v>
                </c:pt>
                <c:pt idx="51">
                  <c:v>1.62880003452301</c:v>
                </c:pt>
                <c:pt idx="52">
                  <c:v>1.60930001735687</c:v>
                </c:pt>
                <c:pt idx="53">
                  <c:v>1.58860003948212</c:v>
                </c:pt>
                <c:pt idx="54">
                  <c:v>1.59089994430542</c:v>
                </c:pt>
                <c:pt idx="55">
                  <c:v>1.60010004043579</c:v>
                </c:pt>
                <c:pt idx="56">
                  <c:v>1.54910004138947</c:v>
                </c:pt>
                <c:pt idx="57">
                  <c:v>1.58270001411438</c:v>
                </c:pt>
                <c:pt idx="58">
                  <c:v>1.57790005207062</c:v>
                </c:pt>
                <c:pt idx="59">
                  <c:v>1.52950000762939</c:v>
                </c:pt>
                <c:pt idx="60">
                  <c:v>1.55260002613068</c:v>
                </c:pt>
                <c:pt idx="61">
                  <c:v>1.5110000371933</c:v>
                </c:pt>
                <c:pt idx="62">
                  <c:v>1.53090000152588</c:v>
                </c:pt>
                <c:pt idx="63">
                  <c:v>1.52649998664856</c:v>
                </c:pt>
                <c:pt idx="64">
                  <c:v>1.50059998035431</c:v>
                </c:pt>
                <c:pt idx="65">
                  <c:v>1.54939997196198</c:v>
                </c:pt>
                <c:pt idx="66">
                  <c:v>1.55379998683929</c:v>
                </c:pt>
                <c:pt idx="67">
                  <c:v>1.55710005760193</c:v>
                </c:pt>
                <c:pt idx="68">
                  <c:v>1.56299996376038</c:v>
                </c:pt>
                <c:pt idx="69">
                  <c:v>1.56340003013611</c:v>
                </c:pt>
                <c:pt idx="70">
                  <c:v>1.62839996814728</c:v>
                </c:pt>
                <c:pt idx="71">
                  <c:v>1.68029999732971</c:v>
                </c:pt>
                <c:pt idx="72">
                  <c:v>1.71130001544952</c:v>
                </c:pt>
                <c:pt idx="73">
                  <c:v>1.60249996185303</c:v>
                </c:pt>
                <c:pt idx="74">
                  <c:v>1.63150000572205</c:v>
                </c:pt>
                <c:pt idx="75">
                  <c:v>1.64199995994568</c:v>
                </c:pt>
                <c:pt idx="76">
                  <c:v>1.62259995937347</c:v>
                </c:pt>
                <c:pt idx="77">
                  <c:v>1.6360000371933</c:v>
                </c:pt>
                <c:pt idx="78">
                  <c:v>1.66429996490479</c:v>
                </c:pt>
                <c:pt idx="79">
                  <c:v>1.63750004768372</c:v>
                </c:pt>
                <c:pt idx="80">
                  <c:v>1.6217999458313</c:v>
                </c:pt>
                <c:pt idx="81">
                  <c:v>1.61539995670319</c:v>
                </c:pt>
                <c:pt idx="82">
                  <c:v>1.67690002918243</c:v>
                </c:pt>
                <c:pt idx="83">
                  <c:v>1.68480002880096</c:v>
                </c:pt>
                <c:pt idx="84">
                  <c:v>1.64540004730225</c:v>
                </c:pt>
                <c:pt idx="85">
                  <c:v>1.63499999046326</c:v>
                </c:pt>
                <c:pt idx="86">
                  <c:v>1.64649999141693</c:v>
                </c:pt>
                <c:pt idx="87">
                  <c:v>1.67460000514984</c:v>
                </c:pt>
                <c:pt idx="88">
                  <c:v>1.67200005054474</c:v>
                </c:pt>
                <c:pt idx="89">
                  <c:v>1.63069999217987</c:v>
                </c:pt>
                <c:pt idx="90">
                  <c:v>1.66849994659424</c:v>
                </c:pt>
                <c:pt idx="91">
                  <c:v>1.6360000371933</c:v>
                </c:pt>
                <c:pt idx="92">
                  <c:v>1.67449998855591</c:v>
                </c:pt>
                <c:pt idx="93">
                  <c:v>1.69939994812012</c:v>
                </c:pt>
                <c:pt idx="94">
                  <c:v>1.67470002174377</c:v>
                </c:pt>
                <c:pt idx="95">
                  <c:v>1.65059995651245</c:v>
                </c:pt>
                <c:pt idx="96">
                  <c:v>1.66380000114441</c:v>
                </c:pt>
                <c:pt idx="97">
                  <c:v>1.64284685175291</c:v>
                </c:pt>
                <c:pt idx="98">
                  <c:v>1.60192620504798</c:v>
                </c:pt>
                <c:pt idx="99">
                  <c:v>1.61423442342933</c:v>
                </c:pt>
                <c:pt idx="100">
                  <c:v>1.61010490544124</c:v>
                </c:pt>
                <c:pt idx="101">
                  <c:v>1.60322823521047</c:v>
                </c:pt>
                <c:pt idx="102">
                  <c:v>1.57642910605335</c:v>
                </c:pt>
                <c:pt idx="103">
                  <c:v>1.61994845691456</c:v>
                </c:pt>
                <c:pt idx="104">
                  <c:v>1.60800740190072</c:v>
                </c:pt>
                <c:pt idx="105">
                  <c:v>1.64682235457048</c:v>
                </c:pt>
                <c:pt idx="106">
                  <c:v>1.64080545355495</c:v>
                </c:pt>
                <c:pt idx="107">
                  <c:v>1.59269210476992</c:v>
                </c:pt>
                <c:pt idx="108">
                  <c:v>1.61183470834219</c:v>
                </c:pt>
                <c:pt idx="109">
                  <c:v>1.62067255406947</c:v>
                </c:pt>
                <c:pt idx="110">
                  <c:v>1.57861949426646</c:v>
                </c:pt>
                <c:pt idx="111">
                  <c:v>1.59509916487922</c:v>
                </c:pt>
                <c:pt idx="112">
                  <c:v>1.5647320846038</c:v>
                </c:pt>
                <c:pt idx="113">
                  <c:v>1.49460104898407</c:v>
                </c:pt>
                <c:pt idx="114">
                  <c:v>1.51389766281449</c:v>
                </c:pt>
                <c:pt idx="115">
                  <c:v>1.49765627649309</c:v>
                </c:pt>
                <c:pt idx="116">
                  <c:v>1.45491734403427</c:v>
                </c:pt>
                <c:pt idx="117">
                  <c:v>1.47847212791283</c:v>
                </c:pt>
                <c:pt idx="118">
                  <c:v>1.45186700466454</c:v>
                </c:pt>
                <c:pt idx="119">
                  <c:v>1.41752166965224</c:v>
                </c:pt>
                <c:pt idx="120">
                  <c:v>1.49387433045537</c:v>
                </c:pt>
                <c:pt idx="121">
                  <c:v>1.46111548430342</c:v>
                </c:pt>
                <c:pt idx="122">
                  <c:v>1.44205736122012</c:v>
                </c:pt>
                <c:pt idx="123">
                  <c:v>1.42167898940124</c:v>
                </c:pt>
                <c:pt idx="124">
                  <c:v>1.43092320918874</c:v>
                </c:pt>
                <c:pt idx="125">
                  <c:v>1.4204792445084</c:v>
                </c:pt>
                <c:pt idx="126">
                  <c:v>1.40654597460183</c:v>
                </c:pt>
                <c:pt idx="127">
                  <c:v>1.42508138120848</c:v>
                </c:pt>
                <c:pt idx="128">
                  <c:v>1.45042317110426</c:v>
                </c:pt>
                <c:pt idx="129">
                  <c:v>1.46958205862723</c:v>
                </c:pt>
                <c:pt idx="130">
                  <c:v>1.45414907588747</c:v>
                </c:pt>
                <c:pt idx="131">
                  <c:v>1.42602322255419</c:v>
                </c:pt>
                <c:pt idx="132">
                  <c:v>1.45537752643848</c:v>
                </c:pt>
                <c:pt idx="133">
                  <c:v>1.41316477964284</c:v>
                </c:pt>
                <c:pt idx="134">
                  <c:v>1.41432314470061</c:v>
                </c:pt>
                <c:pt idx="135">
                  <c:v>1.42386160670856</c:v>
                </c:pt>
                <c:pt idx="136">
                  <c:v>1.45714749740483</c:v>
                </c:pt>
                <c:pt idx="137">
                  <c:v>1.46304418640032</c:v>
                </c:pt>
                <c:pt idx="138">
                  <c:v>1.52407411359247</c:v>
                </c:pt>
                <c:pt idx="139">
                  <c:v>1.56214149720672</c:v>
                </c:pt>
                <c:pt idx="140">
                  <c:v>1.5468454429946</c:v>
                </c:pt>
                <c:pt idx="141">
                  <c:v>1.57247422347996</c:v>
                </c:pt>
                <c:pt idx="142">
                  <c:v>1.56420793181477</c:v>
                </c:pt>
                <c:pt idx="143">
                  <c:v>1.55607694211105</c:v>
                </c:pt>
                <c:pt idx="144">
                  <c:v>1.61000308265211</c:v>
                </c:pt>
                <c:pt idx="145">
                  <c:v>1.64369930274158</c:v>
                </c:pt>
                <c:pt idx="146">
                  <c:v>1.57504022638441</c:v>
                </c:pt>
                <c:pt idx="147">
                  <c:v>1.5805330057265</c:v>
                </c:pt>
                <c:pt idx="148">
                  <c:v>1.59816704835377</c:v>
                </c:pt>
                <c:pt idx="149">
                  <c:v>1.6386179960185</c:v>
                </c:pt>
                <c:pt idx="150">
                  <c:v>1.65023697534917</c:v>
                </c:pt>
                <c:pt idx="151">
                  <c:v>1.60754062577384</c:v>
                </c:pt>
                <c:pt idx="152">
                  <c:v>1.58176054991874</c:v>
                </c:pt>
                <c:pt idx="153">
                  <c:v>1.66157794895227</c:v>
                </c:pt>
                <c:pt idx="154">
                  <c:v>1.69683256698171</c:v>
                </c:pt>
                <c:pt idx="155">
                  <c:v>1.71979900322566</c:v>
                </c:pt>
                <c:pt idx="156">
                  <c:v>1.79023563207403</c:v>
                </c:pt>
                <c:pt idx="157">
                  <c:v>1.82021981668843</c:v>
                </c:pt>
                <c:pt idx="158">
                  <c:v>1.85586252417794</c:v>
                </c:pt>
                <c:pt idx="159">
                  <c:v>1.83801961390348</c:v>
                </c:pt>
                <c:pt idx="160">
                  <c:v>1.77337273588318</c:v>
                </c:pt>
                <c:pt idx="161">
                  <c:v>1.83335826926945</c:v>
                </c:pt>
                <c:pt idx="162">
                  <c:v>1.81380442922597</c:v>
                </c:pt>
                <c:pt idx="163">
                  <c:v>1.81845637387532</c:v>
                </c:pt>
                <c:pt idx="164">
                  <c:v>1.79884543790226</c:v>
                </c:pt>
                <c:pt idx="165">
                  <c:v>1.80944054562565</c:v>
                </c:pt>
                <c:pt idx="166">
                  <c:v>1.83206101496503</c:v>
                </c:pt>
                <c:pt idx="167">
                  <c:v>1.91154903671588</c:v>
                </c:pt>
                <c:pt idx="168">
                  <c:v>1.92018652490433</c:v>
                </c:pt>
                <c:pt idx="169">
                  <c:v>1.8859952543942</c:v>
                </c:pt>
                <c:pt idx="170">
                  <c:v>1.92572170000783</c:v>
                </c:pt>
                <c:pt idx="171">
                  <c:v>1.88992303572699</c:v>
                </c:pt>
                <c:pt idx="172">
                  <c:v>1.90976332900053</c:v>
                </c:pt>
                <c:pt idx="173">
                  <c:v>1.82258297230368</c:v>
                </c:pt>
                <c:pt idx="174">
                  <c:v>1.7925673698379</c:v>
                </c:pt>
                <c:pt idx="175">
                  <c:v>1.76068997972371</c:v>
                </c:pt>
                <c:pt idx="176">
                  <c:v>1.79862537982926</c:v>
                </c:pt>
                <c:pt idx="177">
                  <c:v>1.76918563264841</c:v>
                </c:pt>
                <c:pt idx="178">
                  <c:v>1.77032231261095</c:v>
                </c:pt>
                <c:pt idx="179">
                  <c:v>1.73011447258331</c:v>
                </c:pt>
                <c:pt idx="180">
                  <c:v>1.71678068986456</c:v>
                </c:pt>
                <c:pt idx="181">
                  <c:v>1.77737124323668</c:v>
                </c:pt>
                <c:pt idx="182">
                  <c:v>1.75132186515955</c:v>
                </c:pt>
                <c:pt idx="183">
                  <c:v>1.73455627218195</c:v>
                </c:pt>
                <c:pt idx="184">
                  <c:v>1.81760463130658</c:v>
                </c:pt>
                <c:pt idx="185">
                  <c:v>1.87135782316611</c:v>
                </c:pt>
                <c:pt idx="186">
                  <c:v>1.84943594125641</c:v>
                </c:pt>
                <c:pt idx="187">
                  <c:v>1.86700812672497</c:v>
                </c:pt>
                <c:pt idx="188">
                  <c:v>1.90193166880789</c:v>
                </c:pt>
                <c:pt idx="189">
                  <c:v>1.86788562939235</c:v>
                </c:pt>
                <c:pt idx="190">
                  <c:v>1.90735200844583</c:v>
                </c:pt>
                <c:pt idx="191">
                  <c:v>1.96734942794402</c:v>
                </c:pt>
                <c:pt idx="192">
                  <c:v>1.95739944314732</c:v>
                </c:pt>
                <c:pt idx="193">
                  <c:v>1.95737302882265</c:v>
                </c:pt>
                <c:pt idx="194">
                  <c:v>1.9596499268183</c:v>
                </c:pt>
                <c:pt idx="195">
                  <c:v>1.96139687930546</c:v>
                </c:pt>
                <c:pt idx="196">
                  <c:v>1.99956036662315</c:v>
                </c:pt>
                <c:pt idx="197">
                  <c:v>1.97809794331995</c:v>
                </c:pt>
                <c:pt idx="198">
                  <c:v>2.00609026296343</c:v>
                </c:pt>
                <c:pt idx="199">
                  <c:v>2.03208043415245</c:v>
                </c:pt>
                <c:pt idx="200">
                  <c:v>2.0170896934186</c:v>
                </c:pt>
                <c:pt idx="201">
                  <c:v>2.03737665442746</c:v>
                </c:pt>
                <c:pt idx="202">
                  <c:v>2.07735064518923</c:v>
                </c:pt>
                <c:pt idx="203">
                  <c:v>2.05614382129494</c:v>
                </c:pt>
                <c:pt idx="204">
                  <c:v>1.99061900632363</c:v>
                </c:pt>
                <c:pt idx="205">
                  <c:v>1.98799631889674</c:v>
                </c:pt>
                <c:pt idx="206">
                  <c:v>1.9892159297703</c:v>
                </c:pt>
                <c:pt idx="207">
                  <c:v>1.98753225547796</c:v>
                </c:pt>
                <c:pt idx="208">
                  <c:v>1.98056201198599</c:v>
                </c:pt>
                <c:pt idx="209">
                  <c:v>1.97619467566297</c:v>
                </c:pt>
                <c:pt idx="210">
                  <c:v>1.99017245412556</c:v>
                </c:pt>
                <c:pt idx="211">
                  <c:v>1.98091779532126</c:v>
                </c:pt>
                <c:pt idx="212">
                  <c:v>1.82396525197597</c:v>
                </c:pt>
                <c:pt idx="213">
                  <c:v>1.78243763749136</c:v>
                </c:pt>
                <c:pt idx="214">
                  <c:v>1.61574131913999</c:v>
                </c:pt>
                <c:pt idx="215">
                  <c:v>1.53445236259466</c:v>
                </c:pt>
                <c:pt idx="216">
                  <c:v>1.4377696453474</c:v>
                </c:pt>
                <c:pt idx="217">
                  <c:v>1.44169060785632</c:v>
                </c:pt>
                <c:pt idx="218">
                  <c:v>1.42535689771694</c:v>
                </c:pt>
                <c:pt idx="219">
                  <c:v>1.43335246390946</c:v>
                </c:pt>
                <c:pt idx="220">
                  <c:v>1.48181686449342</c:v>
                </c:pt>
                <c:pt idx="221">
                  <c:v>1.6125408166224</c:v>
                </c:pt>
                <c:pt idx="222">
                  <c:v>1.6468515688252</c:v>
                </c:pt>
                <c:pt idx="223">
                  <c:v>1.65785748079857</c:v>
                </c:pt>
                <c:pt idx="224">
                  <c:v>1.629801</c:v>
                </c:pt>
                <c:pt idx="225">
                  <c:v>1.599368</c:v>
                </c:pt>
                <c:pt idx="226">
                  <c:v>1.648334</c:v>
                </c:pt>
                <c:pt idx="227">
                  <c:v>1.641096</c:v>
                </c:pt>
                <c:pt idx="228">
                  <c:v>1.614862</c:v>
                </c:pt>
                <c:pt idx="229">
                  <c:v>1.602414</c:v>
                </c:pt>
                <c:pt idx="230">
                  <c:v>1.522406</c:v>
                </c:pt>
                <c:pt idx="231">
                  <c:v>1.516894</c:v>
                </c:pt>
                <c:pt idx="232">
                  <c:v>1.530644</c:v>
                </c:pt>
                <c:pt idx="233">
                  <c:v>1.452973</c:v>
                </c:pt>
                <c:pt idx="234">
                  <c:v>1.496116</c:v>
                </c:pt>
                <c:pt idx="235">
                  <c:v>1.566098</c:v>
                </c:pt>
                <c:pt idx="236">
                  <c:v>1.536913</c:v>
                </c:pt>
                <c:pt idx="237">
                  <c:v>1.575807</c:v>
                </c:pt>
                <c:pt idx="238">
                  <c:v>1.598806</c:v>
                </c:pt>
                <c:pt idx="239">
                  <c:v>1.557347</c:v>
                </c:pt>
                <c:pt idx="240">
                  <c:v>1.565665</c:v>
                </c:pt>
                <c:pt idx="241">
                  <c:v>1.601748</c:v>
                </c:pt>
                <c:pt idx="242">
                  <c:v>1.626498</c:v>
                </c:pt>
                <c:pt idx="243">
                  <c:v>1.60296</c:v>
                </c:pt>
                <c:pt idx="244">
                  <c:v>1.667948</c:v>
                </c:pt>
                <c:pt idx="245">
                  <c:v>1.645962</c:v>
                </c:pt>
                <c:pt idx="246">
                  <c:v>1.605457</c:v>
                </c:pt>
                <c:pt idx="247">
                  <c:v>1.641498</c:v>
                </c:pt>
                <c:pt idx="248">
                  <c:v>1.628254</c:v>
                </c:pt>
                <c:pt idx="249">
                  <c:v>1.557798</c:v>
                </c:pt>
                <c:pt idx="250">
                  <c:v>1.614097</c:v>
                </c:pt>
                <c:pt idx="251">
                  <c:v>1.572796</c:v>
                </c:pt>
                <c:pt idx="252">
                  <c:v>1.5541</c:v>
                </c:pt>
                <c:pt idx="253">
                  <c:v>1.578062</c:v>
                </c:pt>
                <c:pt idx="254">
                  <c:v>1.597444</c:v>
                </c:pt>
                <c:pt idx="255">
                  <c:v>1.597747</c:v>
                </c:pt>
                <c:pt idx="256">
                  <c:v>1.623848</c:v>
                </c:pt>
                <c:pt idx="257">
                  <c:v>1.539143</c:v>
                </c:pt>
                <c:pt idx="258">
                  <c:v>1.568471</c:v>
                </c:pt>
                <c:pt idx="259">
                  <c:v>1.566818</c:v>
                </c:pt>
                <c:pt idx="260">
                  <c:v>1.588359</c:v>
                </c:pt>
                <c:pt idx="261">
                  <c:v>1.614806</c:v>
                </c:pt>
                <c:pt idx="262">
                  <c:v>1.61105</c:v>
                </c:pt>
                <c:pt idx="263">
                  <c:v>1.60264</c:v>
                </c:pt>
                <c:pt idx="264">
                  <c:v>1.625495</c:v>
                </c:pt>
              </c:numCache>
            </c:numRef>
          </c:val>
          <c:smooth val="0"/>
        </c:ser>
        <c:marker val="1"/>
        <c:axId val="42595412"/>
        <c:axId val="47814389"/>
      </c:lineChart>
      <c:dateAx>
        <c:axId val="4259541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47814389"/>
        <c:scaling>
          <c:orientation val="minMax"/>
          <c:max val="2.1"/>
          <c:min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[$$-409]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UK Pound / Euro</a:t>
            </a:r>
          </a:p>
        </c:rich>
      </c:tx>
      <c:layout>
        <c:manualLayout>
          <c:xMode val="factor"/>
          <c:yMode val="factor"/>
          <c:x val="0.006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35"/>
          <c:w val="0.959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Calcs!$M$6</c:f>
              <c:strCache>
                <c:ptCount val="1"/>
                <c:pt idx="0">
                  <c:v>Rand/Aus$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1"/>
              <c:layout>
                <c:manualLayout>
                  <c:x val="0"/>
                  <c:y val="0"/>
                </c:manualLayout>
              </c:layout>
              <c:tx>
                <c:strRef>
                  <c:f>Calcs!$Q$5</c:f>
                  <c:strCache>
                    <c:ptCount val="1"/>
                    <c:pt idx="0">
                      <c:v>£ 0.81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£-809]\ 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Calcs!$A$104:$A$271</c:f>
              <c:strCache>
                <c:ptCount val="168"/>
                <c:pt idx="0">
                  <c:v>36191</c:v>
                </c:pt>
                <c:pt idx="1">
                  <c:v>36219</c:v>
                </c:pt>
                <c:pt idx="2">
                  <c:v>36250</c:v>
                </c:pt>
                <c:pt idx="3">
                  <c:v>36280</c:v>
                </c:pt>
                <c:pt idx="4">
                  <c:v>36311</c:v>
                </c:pt>
                <c:pt idx="5">
                  <c:v>36341</c:v>
                </c:pt>
                <c:pt idx="6">
                  <c:v>36372</c:v>
                </c:pt>
                <c:pt idx="7">
                  <c:v>36403</c:v>
                </c:pt>
                <c:pt idx="8">
                  <c:v>36433</c:v>
                </c:pt>
                <c:pt idx="9">
                  <c:v>36464</c:v>
                </c:pt>
                <c:pt idx="10">
                  <c:v>36494</c:v>
                </c:pt>
                <c:pt idx="11">
                  <c:v>36525</c:v>
                </c:pt>
                <c:pt idx="12">
                  <c:v>36556</c:v>
                </c:pt>
                <c:pt idx="13">
                  <c:v>36585</c:v>
                </c:pt>
                <c:pt idx="14">
                  <c:v>36616</c:v>
                </c:pt>
                <c:pt idx="15">
                  <c:v>36646</c:v>
                </c:pt>
                <c:pt idx="16">
                  <c:v>36677</c:v>
                </c:pt>
                <c:pt idx="17">
                  <c:v>36707</c:v>
                </c:pt>
                <c:pt idx="18">
                  <c:v>36738</c:v>
                </c:pt>
                <c:pt idx="19">
                  <c:v>36769</c:v>
                </c:pt>
                <c:pt idx="20">
                  <c:v>36799</c:v>
                </c:pt>
                <c:pt idx="21">
                  <c:v>36830</c:v>
                </c:pt>
                <c:pt idx="22">
                  <c:v>36860</c:v>
                </c:pt>
                <c:pt idx="23">
                  <c:v>36891</c:v>
                </c:pt>
                <c:pt idx="24">
                  <c:v>36922</c:v>
                </c:pt>
                <c:pt idx="25">
                  <c:v>36950</c:v>
                </c:pt>
                <c:pt idx="26">
                  <c:v>36981</c:v>
                </c:pt>
                <c:pt idx="27">
                  <c:v>37011</c:v>
                </c:pt>
                <c:pt idx="28">
                  <c:v>37042</c:v>
                </c:pt>
                <c:pt idx="29">
                  <c:v>37072</c:v>
                </c:pt>
                <c:pt idx="30">
                  <c:v>37103</c:v>
                </c:pt>
                <c:pt idx="31">
                  <c:v>37134</c:v>
                </c:pt>
                <c:pt idx="32">
                  <c:v>37164</c:v>
                </c:pt>
                <c:pt idx="33">
                  <c:v>37195</c:v>
                </c:pt>
                <c:pt idx="34">
                  <c:v>37225</c:v>
                </c:pt>
                <c:pt idx="35">
                  <c:v>37256</c:v>
                </c:pt>
                <c:pt idx="36">
                  <c:v>37287</c:v>
                </c:pt>
                <c:pt idx="37">
                  <c:v>37315</c:v>
                </c:pt>
                <c:pt idx="38">
                  <c:v>37346</c:v>
                </c:pt>
                <c:pt idx="39">
                  <c:v>37376</c:v>
                </c:pt>
                <c:pt idx="40">
                  <c:v>37407</c:v>
                </c:pt>
                <c:pt idx="41">
                  <c:v>37437</c:v>
                </c:pt>
                <c:pt idx="42">
                  <c:v>37468</c:v>
                </c:pt>
                <c:pt idx="43">
                  <c:v>37499</c:v>
                </c:pt>
                <c:pt idx="44">
                  <c:v>37529</c:v>
                </c:pt>
                <c:pt idx="45">
                  <c:v>37560</c:v>
                </c:pt>
                <c:pt idx="46">
                  <c:v>37590</c:v>
                </c:pt>
                <c:pt idx="47">
                  <c:v>37621</c:v>
                </c:pt>
                <c:pt idx="48">
                  <c:v>37652</c:v>
                </c:pt>
                <c:pt idx="49">
                  <c:v>37680</c:v>
                </c:pt>
                <c:pt idx="50">
                  <c:v>37711</c:v>
                </c:pt>
                <c:pt idx="51">
                  <c:v>37741</c:v>
                </c:pt>
                <c:pt idx="52">
                  <c:v>37772</c:v>
                </c:pt>
                <c:pt idx="53">
                  <c:v>37802</c:v>
                </c:pt>
                <c:pt idx="54">
                  <c:v>37833</c:v>
                </c:pt>
                <c:pt idx="55">
                  <c:v>37864</c:v>
                </c:pt>
                <c:pt idx="56">
                  <c:v>37894</c:v>
                </c:pt>
                <c:pt idx="57">
                  <c:v>37925</c:v>
                </c:pt>
                <c:pt idx="58">
                  <c:v>37955</c:v>
                </c:pt>
                <c:pt idx="59">
                  <c:v>37986</c:v>
                </c:pt>
                <c:pt idx="60">
                  <c:v>38017</c:v>
                </c:pt>
                <c:pt idx="61">
                  <c:v>38046</c:v>
                </c:pt>
                <c:pt idx="62">
                  <c:v>38077</c:v>
                </c:pt>
                <c:pt idx="63">
                  <c:v>38107</c:v>
                </c:pt>
                <c:pt idx="64">
                  <c:v>38138</c:v>
                </c:pt>
                <c:pt idx="65">
                  <c:v>38168</c:v>
                </c:pt>
                <c:pt idx="66">
                  <c:v>38199</c:v>
                </c:pt>
                <c:pt idx="67">
                  <c:v>38230</c:v>
                </c:pt>
                <c:pt idx="68">
                  <c:v>38260</c:v>
                </c:pt>
                <c:pt idx="69">
                  <c:v>38291</c:v>
                </c:pt>
                <c:pt idx="70">
                  <c:v>38321</c:v>
                </c:pt>
                <c:pt idx="71">
                  <c:v>38352</c:v>
                </c:pt>
                <c:pt idx="72">
                  <c:v>38383</c:v>
                </c:pt>
                <c:pt idx="73">
                  <c:v>38411</c:v>
                </c:pt>
                <c:pt idx="74">
                  <c:v>38442</c:v>
                </c:pt>
                <c:pt idx="75">
                  <c:v>38472</c:v>
                </c:pt>
                <c:pt idx="76">
                  <c:v>38503</c:v>
                </c:pt>
                <c:pt idx="77">
                  <c:v>38533</c:v>
                </c:pt>
                <c:pt idx="78">
                  <c:v>38564</c:v>
                </c:pt>
                <c:pt idx="79">
                  <c:v>38595</c:v>
                </c:pt>
                <c:pt idx="80">
                  <c:v>38625</c:v>
                </c:pt>
                <c:pt idx="81">
                  <c:v>38656</c:v>
                </c:pt>
                <c:pt idx="82">
                  <c:v>38686</c:v>
                </c:pt>
                <c:pt idx="83">
                  <c:v>38717</c:v>
                </c:pt>
                <c:pt idx="84">
                  <c:v>38748</c:v>
                </c:pt>
                <c:pt idx="85">
                  <c:v>38776</c:v>
                </c:pt>
                <c:pt idx="86">
                  <c:v>38807</c:v>
                </c:pt>
                <c:pt idx="87">
                  <c:v>38837</c:v>
                </c:pt>
                <c:pt idx="88">
                  <c:v>38868</c:v>
                </c:pt>
                <c:pt idx="89">
                  <c:v>38898</c:v>
                </c:pt>
                <c:pt idx="90">
                  <c:v>38929</c:v>
                </c:pt>
                <c:pt idx="91">
                  <c:v>38960</c:v>
                </c:pt>
                <c:pt idx="92">
                  <c:v>38990</c:v>
                </c:pt>
                <c:pt idx="93">
                  <c:v>39021</c:v>
                </c:pt>
                <c:pt idx="94">
                  <c:v>39051</c:v>
                </c:pt>
                <c:pt idx="95">
                  <c:v>39082</c:v>
                </c:pt>
                <c:pt idx="96">
                  <c:v>39113</c:v>
                </c:pt>
                <c:pt idx="97">
                  <c:v>39141</c:v>
                </c:pt>
                <c:pt idx="98">
                  <c:v>39172</c:v>
                </c:pt>
                <c:pt idx="99">
                  <c:v>39202</c:v>
                </c:pt>
                <c:pt idx="100">
                  <c:v>39233</c:v>
                </c:pt>
                <c:pt idx="101">
                  <c:v>39263</c:v>
                </c:pt>
                <c:pt idx="102">
                  <c:v>39294</c:v>
                </c:pt>
                <c:pt idx="103">
                  <c:v>39325</c:v>
                </c:pt>
                <c:pt idx="104">
                  <c:v>39355</c:v>
                </c:pt>
                <c:pt idx="105">
                  <c:v>39386</c:v>
                </c:pt>
                <c:pt idx="106">
                  <c:v>39416</c:v>
                </c:pt>
                <c:pt idx="107">
                  <c:v>39447</c:v>
                </c:pt>
                <c:pt idx="108">
                  <c:v>39478</c:v>
                </c:pt>
                <c:pt idx="109">
                  <c:v>39507</c:v>
                </c:pt>
                <c:pt idx="110">
                  <c:v>39538</c:v>
                </c:pt>
                <c:pt idx="111">
                  <c:v>39568</c:v>
                </c:pt>
                <c:pt idx="112">
                  <c:v>39599</c:v>
                </c:pt>
                <c:pt idx="113">
                  <c:v>39629</c:v>
                </c:pt>
                <c:pt idx="114">
                  <c:v>39660</c:v>
                </c:pt>
                <c:pt idx="115">
                  <c:v>39691</c:v>
                </c:pt>
                <c:pt idx="116">
                  <c:v>39721</c:v>
                </c:pt>
                <c:pt idx="117">
                  <c:v>39752</c:v>
                </c:pt>
                <c:pt idx="118">
                  <c:v>39782</c:v>
                </c:pt>
                <c:pt idx="119">
                  <c:v>39813</c:v>
                </c:pt>
                <c:pt idx="120">
                  <c:v>39844</c:v>
                </c:pt>
                <c:pt idx="121">
                  <c:v>39872</c:v>
                </c:pt>
                <c:pt idx="122">
                  <c:v>39903</c:v>
                </c:pt>
                <c:pt idx="123">
                  <c:v>39933</c:v>
                </c:pt>
                <c:pt idx="124">
                  <c:v>39964</c:v>
                </c:pt>
                <c:pt idx="125">
                  <c:v>39994</c:v>
                </c:pt>
                <c:pt idx="126">
                  <c:v>40025</c:v>
                </c:pt>
                <c:pt idx="127">
                  <c:v>40056</c:v>
                </c:pt>
                <c:pt idx="128">
                  <c:v>40086</c:v>
                </c:pt>
                <c:pt idx="129">
                  <c:v>40117</c:v>
                </c:pt>
                <c:pt idx="130">
                  <c:v>40147</c:v>
                </c:pt>
                <c:pt idx="131">
                  <c:v>40178</c:v>
                </c:pt>
                <c:pt idx="132">
                  <c:v>40209</c:v>
                </c:pt>
                <c:pt idx="133">
                  <c:v>40237</c:v>
                </c:pt>
                <c:pt idx="134">
                  <c:v>40268</c:v>
                </c:pt>
                <c:pt idx="135">
                  <c:v>40298</c:v>
                </c:pt>
                <c:pt idx="136">
                  <c:v>40329</c:v>
                </c:pt>
                <c:pt idx="137">
                  <c:v>40359</c:v>
                </c:pt>
                <c:pt idx="138">
                  <c:v>40390</c:v>
                </c:pt>
                <c:pt idx="139">
                  <c:v>40421</c:v>
                </c:pt>
                <c:pt idx="140">
                  <c:v>40451</c:v>
                </c:pt>
                <c:pt idx="141">
                  <c:v>40482</c:v>
                </c:pt>
                <c:pt idx="142">
                  <c:v>40512</c:v>
                </c:pt>
                <c:pt idx="143">
                  <c:v>40543</c:v>
                </c:pt>
                <c:pt idx="144">
                  <c:v>40574</c:v>
                </c:pt>
                <c:pt idx="145">
                  <c:v>40602</c:v>
                </c:pt>
                <c:pt idx="146">
                  <c:v>40633</c:v>
                </c:pt>
                <c:pt idx="147">
                  <c:v>40663</c:v>
                </c:pt>
                <c:pt idx="148">
                  <c:v>40694</c:v>
                </c:pt>
                <c:pt idx="149">
                  <c:v>40724</c:v>
                </c:pt>
                <c:pt idx="150">
                  <c:v>40755</c:v>
                </c:pt>
                <c:pt idx="151">
                  <c:v>40786</c:v>
                </c:pt>
                <c:pt idx="152">
                  <c:v>40816</c:v>
                </c:pt>
                <c:pt idx="153">
                  <c:v>40847</c:v>
                </c:pt>
                <c:pt idx="154">
                  <c:v>40877</c:v>
                </c:pt>
                <c:pt idx="155">
                  <c:v>40908</c:v>
                </c:pt>
                <c:pt idx="156">
                  <c:v>40939</c:v>
                </c:pt>
                <c:pt idx="157">
                  <c:v>40968</c:v>
                </c:pt>
                <c:pt idx="158">
                  <c:v>40999</c:v>
                </c:pt>
                <c:pt idx="159">
                  <c:v>41029</c:v>
                </c:pt>
                <c:pt idx="160">
                  <c:v>41060</c:v>
                </c:pt>
                <c:pt idx="161">
                  <c:v>41090</c:v>
                </c:pt>
                <c:pt idx="162">
                  <c:v>41121</c:v>
                </c:pt>
                <c:pt idx="163">
                  <c:v>41152</c:v>
                </c:pt>
                <c:pt idx="164">
                  <c:v>41182</c:v>
                </c:pt>
                <c:pt idx="165">
                  <c:v>41213</c:v>
                </c:pt>
                <c:pt idx="166">
                  <c:v>41243</c:v>
                </c:pt>
                <c:pt idx="167">
                  <c:v>41274</c:v>
                </c:pt>
              </c:strCache>
            </c:strRef>
          </c:cat>
          <c:val>
            <c:numRef>
              <c:f>Calcs!$Q$104:$Q$271</c:f>
              <c:numCache>
                <c:ptCount val="168"/>
                <c:pt idx="0">
                  <c:v>0.6913</c:v>
                </c:pt>
                <c:pt idx="1">
                  <c:v>0.6853</c:v>
                </c:pt>
                <c:pt idx="2">
                  <c:v>0.6688</c:v>
                </c:pt>
                <c:pt idx="3">
                  <c:v>0.6571</c:v>
                </c:pt>
                <c:pt idx="4">
                  <c:v>0.6505</c:v>
                </c:pt>
                <c:pt idx="5">
                  <c:v>0.6542</c:v>
                </c:pt>
                <c:pt idx="6">
                  <c:v>0.6607</c:v>
                </c:pt>
                <c:pt idx="7">
                  <c:v>0.6569</c:v>
                </c:pt>
                <c:pt idx="8">
                  <c:v>0.6467</c:v>
                </c:pt>
                <c:pt idx="9">
                  <c:v>0.6406</c:v>
                </c:pt>
                <c:pt idx="10">
                  <c:v>0.6322</c:v>
                </c:pt>
                <c:pt idx="11">
                  <c:v>0.6219</c:v>
                </c:pt>
                <c:pt idx="12">
                  <c:v>0.6037</c:v>
                </c:pt>
                <c:pt idx="13">
                  <c:v>0.6099</c:v>
                </c:pt>
                <c:pt idx="14">
                  <c:v>0.5999</c:v>
                </c:pt>
                <c:pt idx="15">
                  <c:v>0.5824</c:v>
                </c:pt>
                <c:pt idx="16">
                  <c:v>0.6205</c:v>
                </c:pt>
                <c:pt idx="17">
                  <c:v>0.6332</c:v>
                </c:pt>
                <c:pt idx="18">
                  <c:v>0.6187</c:v>
                </c:pt>
                <c:pt idx="19">
                  <c:v>0.6111</c:v>
                </c:pt>
                <c:pt idx="20">
                  <c:v>0.5969</c:v>
                </c:pt>
                <c:pt idx="21">
                  <c:v>0.5838</c:v>
                </c:pt>
                <c:pt idx="22">
                  <c:v>0.6141</c:v>
                </c:pt>
                <c:pt idx="23">
                  <c:v>0.6285</c:v>
                </c:pt>
                <c:pt idx="24">
                  <c:v>0.6365</c:v>
                </c:pt>
                <c:pt idx="25">
                  <c:v>0.6377</c:v>
                </c:pt>
                <c:pt idx="26">
                  <c:v>0.6218</c:v>
                </c:pt>
                <c:pt idx="27">
                  <c:v>0.6196</c:v>
                </c:pt>
                <c:pt idx="28">
                  <c:v>0.5967</c:v>
                </c:pt>
                <c:pt idx="29">
                  <c:v>0.6019</c:v>
                </c:pt>
                <c:pt idx="30">
                  <c:v>0.614</c:v>
                </c:pt>
                <c:pt idx="31">
                  <c:v>0.6263</c:v>
                </c:pt>
                <c:pt idx="32">
                  <c:v>0.6197</c:v>
                </c:pt>
                <c:pt idx="33">
                  <c:v>0.6194</c:v>
                </c:pt>
                <c:pt idx="34">
                  <c:v>0.6279</c:v>
                </c:pt>
                <c:pt idx="35">
                  <c:v>0.6118</c:v>
                </c:pt>
                <c:pt idx="36">
                  <c:v>0.6092</c:v>
                </c:pt>
                <c:pt idx="37">
                  <c:v>0.6116</c:v>
                </c:pt>
                <c:pt idx="38">
                  <c:v>0.6127</c:v>
                </c:pt>
                <c:pt idx="39">
                  <c:v>0.6184</c:v>
                </c:pt>
                <c:pt idx="40">
                  <c:v>0.6386</c:v>
                </c:pt>
                <c:pt idx="41">
                  <c:v>0.648</c:v>
                </c:pt>
                <c:pt idx="42">
                  <c:v>0.6276</c:v>
                </c:pt>
                <c:pt idx="43">
                  <c:v>0.634</c:v>
                </c:pt>
                <c:pt idx="44">
                  <c:v>0.6285</c:v>
                </c:pt>
                <c:pt idx="45">
                  <c:v>0.6331</c:v>
                </c:pt>
                <c:pt idx="46">
                  <c:v>0.6393</c:v>
                </c:pt>
                <c:pt idx="47">
                  <c:v>0.6518</c:v>
                </c:pt>
                <c:pt idx="48">
                  <c:v>0.6531</c:v>
                </c:pt>
                <c:pt idx="49">
                  <c:v>0.6843</c:v>
                </c:pt>
                <c:pt idx="50">
                  <c:v>0.6904</c:v>
                </c:pt>
                <c:pt idx="51">
                  <c:v>0.6983</c:v>
                </c:pt>
                <c:pt idx="52">
                  <c:v>0.7178</c:v>
                </c:pt>
                <c:pt idx="53">
                  <c:v>0.6959</c:v>
                </c:pt>
                <c:pt idx="54">
                  <c:v>0.7002</c:v>
                </c:pt>
                <c:pt idx="55">
                  <c:v>0.6941</c:v>
                </c:pt>
                <c:pt idx="56">
                  <c:v>0.7009</c:v>
                </c:pt>
                <c:pt idx="57">
                  <c:v>0.6851</c:v>
                </c:pt>
                <c:pt idx="58">
                  <c:v>0.697</c:v>
                </c:pt>
                <c:pt idx="59">
                  <c:v>0.7046</c:v>
                </c:pt>
                <c:pt idx="60">
                  <c:v>0.6825</c:v>
                </c:pt>
                <c:pt idx="61">
                  <c:v>0.6695</c:v>
                </c:pt>
                <c:pt idx="62">
                  <c:v>0.6686</c:v>
                </c:pt>
                <c:pt idx="63">
                  <c:v>0.676</c:v>
                </c:pt>
                <c:pt idx="64">
                  <c:v>0.6661</c:v>
                </c:pt>
                <c:pt idx="65">
                  <c:v>0.6708</c:v>
                </c:pt>
                <c:pt idx="66">
                  <c:v>0.6621</c:v>
                </c:pt>
                <c:pt idx="67">
                  <c:v>0.6756</c:v>
                </c:pt>
                <c:pt idx="68">
                  <c:v>0.6864</c:v>
                </c:pt>
                <c:pt idx="69">
                  <c:v>0.6943</c:v>
                </c:pt>
                <c:pt idx="70">
                  <c:v>0.6953</c:v>
                </c:pt>
                <c:pt idx="71">
                  <c:v>0.7079</c:v>
                </c:pt>
                <c:pt idx="72">
                  <c:v>0.6912</c:v>
                </c:pt>
                <c:pt idx="73">
                  <c:v>0.6893</c:v>
                </c:pt>
                <c:pt idx="74">
                  <c:v>0.6877</c:v>
                </c:pt>
                <c:pt idx="75">
                  <c:v>0.676</c:v>
                </c:pt>
                <c:pt idx="76">
                  <c:v>0.6775</c:v>
                </c:pt>
                <c:pt idx="77">
                  <c:v>0.6754</c:v>
                </c:pt>
                <c:pt idx="78">
                  <c:v>0.6899</c:v>
                </c:pt>
                <c:pt idx="79">
                  <c:v>0.6838</c:v>
                </c:pt>
                <c:pt idx="80">
                  <c:v>0.6815</c:v>
                </c:pt>
                <c:pt idx="81">
                  <c:v>0.6766</c:v>
                </c:pt>
                <c:pt idx="82">
                  <c:v>0.6814</c:v>
                </c:pt>
                <c:pt idx="83">
                  <c:v>0.6871</c:v>
                </c:pt>
                <c:pt idx="84">
                  <c:v>0.6832</c:v>
                </c:pt>
                <c:pt idx="85">
                  <c:v>0.6808</c:v>
                </c:pt>
                <c:pt idx="86">
                  <c:v>0.6977</c:v>
                </c:pt>
                <c:pt idx="87">
                  <c:v>0.693</c:v>
                </c:pt>
                <c:pt idx="88">
                  <c:v>0.6864</c:v>
                </c:pt>
                <c:pt idx="89">
                  <c:v>0.6914</c:v>
                </c:pt>
                <c:pt idx="90">
                  <c:v>0.6835</c:v>
                </c:pt>
                <c:pt idx="91">
                  <c:v>0.673</c:v>
                </c:pt>
                <c:pt idx="92">
                  <c:v>0.6782</c:v>
                </c:pt>
                <c:pt idx="93">
                  <c:v>0.6692</c:v>
                </c:pt>
                <c:pt idx="94">
                  <c:v>0.6738</c:v>
                </c:pt>
                <c:pt idx="95">
                  <c:v>0.6737</c:v>
                </c:pt>
                <c:pt idx="96">
                  <c:v>0.6639</c:v>
                </c:pt>
                <c:pt idx="97">
                  <c:v>0.6741</c:v>
                </c:pt>
                <c:pt idx="98">
                  <c:v>0.6787</c:v>
                </c:pt>
                <c:pt idx="99">
                  <c:v>0.6825</c:v>
                </c:pt>
                <c:pt idx="100">
                  <c:v>0.6803</c:v>
                </c:pt>
                <c:pt idx="101">
                  <c:v>0.6732</c:v>
                </c:pt>
                <c:pt idx="102">
                  <c:v>0.67362</c:v>
                </c:pt>
                <c:pt idx="103">
                  <c:v>0.67585</c:v>
                </c:pt>
                <c:pt idx="104">
                  <c:v>0.69803</c:v>
                </c:pt>
                <c:pt idx="105">
                  <c:v>0.69644</c:v>
                </c:pt>
                <c:pt idx="106">
                  <c:v>0.71388</c:v>
                </c:pt>
                <c:pt idx="107">
                  <c:v>0.73447</c:v>
                </c:pt>
                <c:pt idx="108">
                  <c:v>0.74477</c:v>
                </c:pt>
                <c:pt idx="109">
                  <c:v>0.76316</c:v>
                </c:pt>
                <c:pt idx="110">
                  <c:v>0.79725</c:v>
                </c:pt>
                <c:pt idx="111">
                  <c:v>0.78609</c:v>
                </c:pt>
                <c:pt idx="112">
                  <c:v>0.78638</c:v>
                </c:pt>
                <c:pt idx="113">
                  <c:v>0.79166</c:v>
                </c:pt>
                <c:pt idx="114">
                  <c:v>0.78764</c:v>
                </c:pt>
                <c:pt idx="115">
                  <c:v>0.80717</c:v>
                </c:pt>
                <c:pt idx="116">
                  <c:v>0.78805</c:v>
                </c:pt>
                <c:pt idx="117">
                  <c:v>0.78481</c:v>
                </c:pt>
                <c:pt idx="118">
                  <c:v>0.82694</c:v>
                </c:pt>
                <c:pt idx="119">
                  <c:v>0.96681</c:v>
                </c:pt>
                <c:pt idx="120">
                  <c:v>0.88888</c:v>
                </c:pt>
                <c:pt idx="121">
                  <c:v>0.89104</c:v>
                </c:pt>
                <c:pt idx="122">
                  <c:v>0.92629</c:v>
                </c:pt>
                <c:pt idx="123">
                  <c:v>0.89424</c:v>
                </c:pt>
                <c:pt idx="124">
                  <c:v>0.87777</c:v>
                </c:pt>
                <c:pt idx="125">
                  <c:v>0.85171</c:v>
                </c:pt>
                <c:pt idx="126">
                  <c:v>0.85517</c:v>
                </c:pt>
                <c:pt idx="127">
                  <c:v>0.8805</c:v>
                </c:pt>
                <c:pt idx="128">
                  <c:v>0.91393</c:v>
                </c:pt>
                <c:pt idx="129">
                  <c:v>0.89511</c:v>
                </c:pt>
                <c:pt idx="130">
                  <c:v>0.91484</c:v>
                </c:pt>
                <c:pt idx="131">
                  <c:v>0.88846</c:v>
                </c:pt>
                <c:pt idx="132">
                  <c:v>0.86741</c:v>
                </c:pt>
                <c:pt idx="133">
                  <c:v>0.89641</c:v>
                </c:pt>
                <c:pt idx="134">
                  <c:v>0.89202</c:v>
                </c:pt>
                <c:pt idx="135">
                  <c:v>0.86868</c:v>
                </c:pt>
                <c:pt idx="136">
                  <c:v>0.84451</c:v>
                </c:pt>
                <c:pt idx="137">
                  <c:v>0.81872</c:v>
                </c:pt>
                <c:pt idx="138">
                  <c:v>0.83187</c:v>
                </c:pt>
                <c:pt idx="139">
                  <c:v>0.82695</c:v>
                </c:pt>
                <c:pt idx="140">
                  <c:v>0.86635</c:v>
                </c:pt>
                <c:pt idx="141">
                  <c:v>0.86933</c:v>
                </c:pt>
                <c:pt idx="142">
                  <c:v>0.83587</c:v>
                </c:pt>
                <c:pt idx="143">
                  <c:v>0.85685</c:v>
                </c:pt>
                <c:pt idx="144">
                  <c:v>0.85594</c:v>
                </c:pt>
                <c:pt idx="145">
                  <c:v>0.84918</c:v>
                </c:pt>
                <c:pt idx="146">
                  <c:v>0.8853</c:v>
                </c:pt>
                <c:pt idx="147">
                  <c:v>0.88947</c:v>
                </c:pt>
                <c:pt idx="148">
                  <c:v>0.87341</c:v>
                </c:pt>
                <c:pt idx="149">
                  <c:v>0.90307</c:v>
                </c:pt>
                <c:pt idx="150">
                  <c:v>0.87542</c:v>
                </c:pt>
                <c:pt idx="151">
                  <c:v>0.88426</c:v>
                </c:pt>
                <c:pt idx="152">
                  <c:v>0.86128</c:v>
                </c:pt>
                <c:pt idx="153">
                  <c:v>0.86413</c:v>
                </c:pt>
                <c:pt idx="154">
                  <c:v>0.85589</c:v>
                </c:pt>
                <c:pt idx="155">
                  <c:v>0.8353</c:v>
                </c:pt>
                <c:pt idx="156">
                  <c:v>0.82953</c:v>
                </c:pt>
                <c:pt idx="157">
                  <c:v>0.8374</c:v>
                </c:pt>
                <c:pt idx="158">
                  <c:v>0.83348</c:v>
                </c:pt>
                <c:pt idx="159">
                  <c:v>0.81507</c:v>
                </c:pt>
                <c:pt idx="160">
                  <c:v>0.80333</c:v>
                </c:pt>
                <c:pt idx="161">
                  <c:v>0.8091</c:v>
                </c:pt>
                <c:pt idx="162">
                  <c:v>0.78602</c:v>
                </c:pt>
                <c:pt idx="163">
                  <c:v>0.79358</c:v>
                </c:pt>
                <c:pt idx="164">
                  <c:v>0.79669</c:v>
                </c:pt>
                <c:pt idx="165">
                  <c:v>0.80432</c:v>
                </c:pt>
                <c:pt idx="166">
                  <c:v>0.81153</c:v>
                </c:pt>
                <c:pt idx="167">
                  <c:v>0.81107</c:v>
                </c:pt>
              </c:numCache>
            </c:numRef>
          </c:val>
          <c:smooth val="0"/>
        </c:ser>
        <c:marker val="1"/>
        <c:axId val="27676318"/>
        <c:axId val="47760271"/>
      </c:lineChart>
      <c:dateAx>
        <c:axId val="276763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60271"/>
        <c:crosses val="autoZero"/>
        <c:auto val="0"/>
        <c:baseTimeUnit val="months"/>
        <c:majorUnit val="15"/>
        <c:majorTimeUnit val="months"/>
        <c:minorUnit val="1"/>
        <c:minorTimeUnit val="months"/>
        <c:noMultiLvlLbl val="0"/>
      </c:dateAx>
      <c:valAx>
        <c:axId val="47760271"/>
        <c:scaling>
          <c:orientation val="minMax"/>
          <c:max val="1"/>
          <c:min val="0.5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[$£-809]\ 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At val="1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Canadian Dollar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1035"/>
          <c:w val="0.94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Calcs!$J$6</c:f>
              <c:strCache>
                <c:ptCount val="1"/>
                <c:pt idx="0">
                  <c:v>Rand/Dollar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Calcs!$J$5</c:f>
                  <c:strCache>
                    <c:ptCount val="1"/>
                    <c:pt idx="0">
                      <c:v>R8.48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Calcs!$S$7:$S$271</c:f>
              <c:numCache>
                <c:ptCount val="265"/>
                <c:pt idx="0">
                  <c:v>2.203768</c:v>
                </c:pt>
                <c:pt idx="1">
                  <c:v>2.183607</c:v>
                </c:pt>
                <c:pt idx="2">
                  <c:v>2.231063</c:v>
                </c:pt>
                <c:pt idx="3">
                  <c:v>2.356597</c:v>
                </c:pt>
                <c:pt idx="4">
                  <c:v>2.413429</c:v>
                </c:pt>
                <c:pt idx="5">
                  <c:v>2.469294</c:v>
                </c:pt>
                <c:pt idx="6">
                  <c:v>2.530681</c:v>
                </c:pt>
                <c:pt idx="7">
                  <c:v>2.485448</c:v>
                </c:pt>
                <c:pt idx="8">
                  <c:v>2.516307</c:v>
                </c:pt>
                <c:pt idx="9">
                  <c:v>2.475792</c:v>
                </c:pt>
                <c:pt idx="10">
                  <c:v>2.518621</c:v>
                </c:pt>
                <c:pt idx="11">
                  <c:v>2.468724</c:v>
                </c:pt>
                <c:pt idx="12">
                  <c:v>2.370652</c:v>
                </c:pt>
                <c:pt idx="13">
                  <c:v>2.383992</c:v>
                </c:pt>
                <c:pt idx="14">
                  <c:v>2.406087</c:v>
                </c:pt>
                <c:pt idx="15">
                  <c:v>2.416413</c:v>
                </c:pt>
                <c:pt idx="16">
                  <c:v>2.402224</c:v>
                </c:pt>
                <c:pt idx="17">
                  <c:v>2.345735</c:v>
                </c:pt>
                <c:pt idx="18">
                  <c:v>2.314623</c:v>
                </c:pt>
                <c:pt idx="19">
                  <c:v>2.333992</c:v>
                </c:pt>
                <c:pt idx="20">
                  <c:v>2.294063</c:v>
                </c:pt>
                <c:pt idx="21">
                  <c:v>2.254382</c:v>
                </c:pt>
                <c:pt idx="22">
                  <c:v>2.380623</c:v>
                </c:pt>
                <c:pt idx="23">
                  <c:v>2.351365</c:v>
                </c:pt>
                <c:pt idx="24">
                  <c:v>2.400218</c:v>
                </c:pt>
                <c:pt idx="25">
                  <c:v>2.422694</c:v>
                </c:pt>
                <c:pt idx="26">
                  <c:v>2.515305</c:v>
                </c:pt>
                <c:pt idx="27">
                  <c:v>2.523007</c:v>
                </c:pt>
                <c:pt idx="28">
                  <c:v>2.488218</c:v>
                </c:pt>
                <c:pt idx="29">
                  <c:v>2.499119</c:v>
                </c:pt>
                <c:pt idx="30">
                  <c:v>2.60401</c:v>
                </c:pt>
                <c:pt idx="31">
                  <c:v>2.631419</c:v>
                </c:pt>
                <c:pt idx="32">
                  <c:v>2.55642</c:v>
                </c:pt>
                <c:pt idx="33">
                  <c:v>2.565961</c:v>
                </c:pt>
                <c:pt idx="34">
                  <c:v>2.541991</c:v>
                </c:pt>
                <c:pt idx="35">
                  <c:v>2.513207</c:v>
                </c:pt>
                <c:pt idx="36">
                  <c:v>2.566367</c:v>
                </c:pt>
                <c:pt idx="37">
                  <c:v>2.580231</c:v>
                </c:pt>
                <c:pt idx="38">
                  <c:v>2.567377</c:v>
                </c:pt>
                <c:pt idx="39">
                  <c:v>2.517613</c:v>
                </c:pt>
                <c:pt idx="40">
                  <c:v>2.548432</c:v>
                </c:pt>
                <c:pt idx="41">
                  <c:v>2.618559</c:v>
                </c:pt>
                <c:pt idx="42">
                  <c:v>2.643735</c:v>
                </c:pt>
                <c:pt idx="43">
                  <c:v>2.660906</c:v>
                </c:pt>
                <c:pt idx="44">
                  <c:v>2.61545</c:v>
                </c:pt>
                <c:pt idx="45">
                  <c:v>2.658914</c:v>
                </c:pt>
                <c:pt idx="46">
                  <c:v>2.588646</c:v>
                </c:pt>
                <c:pt idx="47">
                  <c:v>2.583082</c:v>
                </c:pt>
                <c:pt idx="48">
                  <c:v>2.526772</c:v>
                </c:pt>
                <c:pt idx="49">
                  <c:v>2.499844</c:v>
                </c:pt>
                <c:pt idx="50">
                  <c:v>2.588912</c:v>
                </c:pt>
                <c:pt idx="51">
                  <c:v>2.549632</c:v>
                </c:pt>
                <c:pt idx="52">
                  <c:v>2.658279</c:v>
                </c:pt>
                <c:pt idx="53">
                  <c:v>2.687833</c:v>
                </c:pt>
                <c:pt idx="54">
                  <c:v>2.646749</c:v>
                </c:pt>
                <c:pt idx="55">
                  <c:v>2.637643</c:v>
                </c:pt>
                <c:pt idx="56">
                  <c:v>2.723039</c:v>
                </c:pt>
                <c:pt idx="57">
                  <c:v>2.710761</c:v>
                </c:pt>
                <c:pt idx="58">
                  <c:v>2.711304</c:v>
                </c:pt>
                <c:pt idx="59">
                  <c:v>2.700515</c:v>
                </c:pt>
                <c:pt idx="60">
                  <c:v>2.672916</c:v>
                </c:pt>
                <c:pt idx="61">
                  <c:v>2.652542</c:v>
                </c:pt>
                <c:pt idx="62">
                  <c:v>2.821104</c:v>
                </c:pt>
                <c:pt idx="63">
                  <c:v>2.919896</c:v>
                </c:pt>
                <c:pt idx="64">
                  <c:v>3.174792</c:v>
                </c:pt>
                <c:pt idx="65">
                  <c:v>3.180059</c:v>
                </c:pt>
                <c:pt idx="66">
                  <c:v>3.170979</c:v>
                </c:pt>
                <c:pt idx="67">
                  <c:v>3.279766</c:v>
                </c:pt>
                <c:pt idx="68">
                  <c:v>3.279716</c:v>
                </c:pt>
                <c:pt idx="69">
                  <c:v>3.330078</c:v>
                </c:pt>
                <c:pt idx="70">
                  <c:v>3.49945</c:v>
                </c:pt>
                <c:pt idx="71">
                  <c:v>3.419607</c:v>
                </c:pt>
                <c:pt idx="72">
                  <c:v>3.412602</c:v>
                </c:pt>
                <c:pt idx="73">
                  <c:v>3.3874</c:v>
                </c:pt>
                <c:pt idx="74">
                  <c:v>3.278598</c:v>
                </c:pt>
                <c:pt idx="75">
                  <c:v>3.199974</c:v>
                </c:pt>
                <c:pt idx="76">
                  <c:v>3.181313</c:v>
                </c:pt>
                <c:pt idx="77">
                  <c:v>3.239963</c:v>
                </c:pt>
                <c:pt idx="78">
                  <c:v>3.287674</c:v>
                </c:pt>
                <c:pt idx="79">
                  <c:v>3.335704</c:v>
                </c:pt>
                <c:pt idx="80">
                  <c:v>3.378941</c:v>
                </c:pt>
                <c:pt idx="81">
                  <c:v>3.371894</c:v>
                </c:pt>
                <c:pt idx="82">
                  <c:v>3.415626</c:v>
                </c:pt>
                <c:pt idx="83">
                  <c:v>3.41185</c:v>
                </c:pt>
                <c:pt idx="84">
                  <c:v>3.40062</c:v>
                </c:pt>
                <c:pt idx="85">
                  <c:v>3.377406</c:v>
                </c:pt>
                <c:pt idx="86">
                  <c:v>3.47226</c:v>
                </c:pt>
                <c:pt idx="87">
                  <c:v>3.543187</c:v>
                </c:pt>
                <c:pt idx="88">
                  <c:v>3.535081</c:v>
                </c:pt>
                <c:pt idx="89">
                  <c:v>3.543749</c:v>
                </c:pt>
                <c:pt idx="90">
                  <c:v>4.005339</c:v>
                </c:pt>
                <c:pt idx="91">
                  <c:v>4.073323</c:v>
                </c:pt>
                <c:pt idx="92">
                  <c:v>4.107743</c:v>
                </c:pt>
                <c:pt idx="93">
                  <c:v>3.852605</c:v>
                </c:pt>
                <c:pt idx="94">
                  <c:v>3.626356</c:v>
                </c:pt>
                <c:pt idx="95">
                  <c:v>3.720154</c:v>
                </c:pt>
                <c:pt idx="96">
                  <c:v>3.829975</c:v>
                </c:pt>
                <c:pt idx="97">
                  <c:v>4.008102</c:v>
                </c:pt>
                <c:pt idx="98">
                  <c:v>4.103917</c:v>
                </c:pt>
                <c:pt idx="99">
                  <c:v>4.088538</c:v>
                </c:pt>
                <c:pt idx="100">
                  <c:v>4.191796</c:v>
                </c:pt>
                <c:pt idx="101">
                  <c:v>4.201883</c:v>
                </c:pt>
                <c:pt idx="102">
                  <c:v>4.076979</c:v>
                </c:pt>
                <c:pt idx="103">
                  <c:v>4.107154</c:v>
                </c:pt>
                <c:pt idx="104">
                  <c:v>4.075688</c:v>
                </c:pt>
                <c:pt idx="105">
                  <c:v>4.083136</c:v>
                </c:pt>
                <c:pt idx="106">
                  <c:v>4.177684</c:v>
                </c:pt>
                <c:pt idx="107">
                  <c:v>4.191735</c:v>
                </c:pt>
                <c:pt idx="108">
                  <c:v>4.242799</c:v>
                </c:pt>
                <c:pt idx="109">
                  <c:v>4.355178</c:v>
                </c:pt>
                <c:pt idx="110">
                  <c:v>4.372513</c:v>
                </c:pt>
                <c:pt idx="111">
                  <c:v>4.507954</c:v>
                </c:pt>
                <c:pt idx="112">
                  <c:v>4.57547</c:v>
                </c:pt>
                <c:pt idx="113">
                  <c:v>4.650396</c:v>
                </c:pt>
                <c:pt idx="114">
                  <c:v>4.575794</c:v>
                </c:pt>
                <c:pt idx="115">
                  <c:v>4.685843</c:v>
                </c:pt>
                <c:pt idx="116">
                  <c:v>4.728015</c:v>
                </c:pt>
                <c:pt idx="117">
                  <c:v>4.799066</c:v>
                </c:pt>
                <c:pt idx="118">
                  <c:v>4.948864</c:v>
                </c:pt>
                <c:pt idx="119">
                  <c:v>5.037596</c:v>
                </c:pt>
                <c:pt idx="120">
                  <c:v>5.039782</c:v>
                </c:pt>
                <c:pt idx="121">
                  <c:v>5.175809</c:v>
                </c:pt>
                <c:pt idx="122">
                  <c:v>5.047169</c:v>
                </c:pt>
                <c:pt idx="123">
                  <c:v>5.086854</c:v>
                </c:pt>
                <c:pt idx="124">
                  <c:v>5.216341</c:v>
                </c:pt>
                <c:pt idx="125">
                  <c:v>5.190781</c:v>
                </c:pt>
                <c:pt idx="126">
                  <c:v>5.311644</c:v>
                </c:pt>
                <c:pt idx="127">
                  <c:v>5.409333</c:v>
                </c:pt>
                <c:pt idx="128">
                  <c:v>5.43754</c:v>
                </c:pt>
                <c:pt idx="129">
                  <c:v>5.702349</c:v>
                </c:pt>
                <c:pt idx="130">
                  <c:v>5.942058</c:v>
                </c:pt>
                <c:pt idx="131">
                  <c:v>6.54079</c:v>
                </c:pt>
                <c:pt idx="132">
                  <c:v>7.514529</c:v>
                </c:pt>
                <c:pt idx="133">
                  <c:v>7.180935</c:v>
                </c:pt>
                <c:pt idx="134">
                  <c:v>7.122919</c:v>
                </c:pt>
                <c:pt idx="135">
                  <c:v>7.123724</c:v>
                </c:pt>
                <c:pt idx="136">
                  <c:v>6.774125</c:v>
                </c:pt>
                <c:pt idx="137">
                  <c:v>6.392925</c:v>
                </c:pt>
                <c:pt idx="138">
                  <c:v>6.779095</c:v>
                </c:pt>
                <c:pt idx="139">
                  <c:v>6.460697</c:v>
                </c:pt>
                <c:pt idx="140">
                  <c:v>6.738153</c:v>
                </c:pt>
                <c:pt idx="141">
                  <c:v>6.644616</c:v>
                </c:pt>
                <c:pt idx="142">
                  <c:v>6.398568</c:v>
                </c:pt>
                <c:pt idx="143">
                  <c:v>5.915677</c:v>
                </c:pt>
                <c:pt idx="144">
                  <c:v>5.431208</c:v>
                </c:pt>
                <c:pt idx="145">
                  <c:v>5.571646</c:v>
                </c:pt>
                <c:pt idx="146">
                  <c:v>5.413589</c:v>
                </c:pt>
                <c:pt idx="147">
                  <c:v>5.351006</c:v>
                </c:pt>
                <c:pt idx="148">
                  <c:v>5.07208</c:v>
                </c:pt>
                <c:pt idx="149">
                  <c:v>5.860017</c:v>
                </c:pt>
                <c:pt idx="150">
                  <c:v>5.52727</c:v>
                </c:pt>
                <c:pt idx="151">
                  <c:v>5.263895</c:v>
                </c:pt>
                <c:pt idx="152">
                  <c:v>5.284045</c:v>
                </c:pt>
                <c:pt idx="153">
                  <c:v>5.161375</c:v>
                </c:pt>
                <c:pt idx="154">
                  <c:v>5.231301</c:v>
                </c:pt>
                <c:pt idx="155">
                  <c:v>4.915089</c:v>
                </c:pt>
                <c:pt idx="156">
                  <c:v>5.165338</c:v>
                </c:pt>
                <c:pt idx="157">
                  <c:v>5.315303</c:v>
                </c:pt>
                <c:pt idx="158">
                  <c:v>4.957411</c:v>
                </c:pt>
                <c:pt idx="159">
                  <c:v>4.795431</c:v>
                </c:pt>
                <c:pt idx="160">
                  <c:v>5.05811</c:v>
                </c:pt>
                <c:pt idx="161">
                  <c:v>4.774244</c:v>
                </c:pt>
                <c:pt idx="162">
                  <c:v>4.633176</c:v>
                </c:pt>
                <c:pt idx="163">
                  <c:v>4.71583</c:v>
                </c:pt>
                <c:pt idx="164">
                  <c:v>5.051708</c:v>
                </c:pt>
                <c:pt idx="165">
                  <c:v>5.116363</c:v>
                </c:pt>
                <c:pt idx="166">
                  <c:v>5.048144</c:v>
                </c:pt>
                <c:pt idx="167">
                  <c:v>4.875593</c:v>
                </c:pt>
                <c:pt idx="168">
                  <c:v>4.702014</c:v>
                </c:pt>
                <c:pt idx="169">
                  <c:v>4.801842</c:v>
                </c:pt>
                <c:pt idx="170">
                  <c:v>4.714452</c:v>
                </c:pt>
                <c:pt idx="171">
                  <c:v>5.144175</c:v>
                </c:pt>
                <c:pt idx="172">
                  <c:v>4.846306</c:v>
                </c:pt>
                <c:pt idx="173">
                  <c:v>5.380796</c:v>
                </c:pt>
                <c:pt idx="174">
                  <c:v>5.448378</c:v>
                </c:pt>
                <c:pt idx="175">
                  <c:v>5.358069</c:v>
                </c:pt>
                <c:pt idx="176">
                  <c:v>5.426117</c:v>
                </c:pt>
                <c:pt idx="177">
                  <c:v>5.47781</c:v>
                </c:pt>
                <c:pt idx="178">
                  <c:v>5.680776</c:v>
                </c:pt>
                <c:pt idx="179">
                  <c:v>5.525296</c:v>
                </c:pt>
                <c:pt idx="180">
                  <c:v>5.429494</c:v>
                </c:pt>
                <c:pt idx="181">
                  <c:v>5.323706</c:v>
                </c:pt>
                <c:pt idx="182">
                  <c:v>5.42139</c:v>
                </c:pt>
                <c:pt idx="183">
                  <c:v>5.284034</c:v>
                </c:pt>
                <c:pt idx="184">
                  <c:v>5.404038</c:v>
                </c:pt>
                <c:pt idx="185">
                  <c:v>6.083445</c:v>
                </c:pt>
                <c:pt idx="186">
                  <c:v>6.412799</c:v>
                </c:pt>
                <c:pt idx="187">
                  <c:v>6.134152</c:v>
                </c:pt>
                <c:pt idx="188">
                  <c:v>6.497149</c:v>
                </c:pt>
                <c:pt idx="189">
                  <c:v>6.963133</c:v>
                </c:pt>
                <c:pt idx="190">
                  <c:v>6.588561</c:v>
                </c:pt>
                <c:pt idx="191">
                  <c:v>6.284204</c:v>
                </c:pt>
                <c:pt idx="192">
                  <c:v>6.058977</c:v>
                </c:pt>
                <c:pt idx="193">
                  <c:v>6.145456</c:v>
                </c:pt>
                <c:pt idx="194">
                  <c:v>6.202918</c:v>
                </c:pt>
                <c:pt idx="195">
                  <c:v>6.28645</c:v>
                </c:pt>
                <c:pt idx="196">
                  <c:v>6.367235</c:v>
                </c:pt>
                <c:pt idx="197">
                  <c:v>6.655731</c:v>
                </c:pt>
                <c:pt idx="198">
                  <c:v>6.62915</c:v>
                </c:pt>
                <c:pt idx="199">
                  <c:v>6.652399</c:v>
                </c:pt>
                <c:pt idx="200">
                  <c:v>6.780287</c:v>
                </c:pt>
                <c:pt idx="201">
                  <c:v>6.940482</c:v>
                </c:pt>
                <c:pt idx="202">
                  <c:v>6.885084</c:v>
                </c:pt>
                <c:pt idx="203">
                  <c:v>6.800511</c:v>
                </c:pt>
                <c:pt idx="204">
                  <c:v>6.924725</c:v>
                </c:pt>
                <c:pt idx="205">
                  <c:v>7.437778</c:v>
                </c:pt>
                <c:pt idx="206">
                  <c:v>7.929507</c:v>
                </c:pt>
                <c:pt idx="207">
                  <c:v>7.920213</c:v>
                </c:pt>
                <c:pt idx="208">
                  <c:v>7.494824</c:v>
                </c:pt>
                <c:pt idx="209">
                  <c:v>7.686113</c:v>
                </c:pt>
                <c:pt idx="210">
                  <c:v>7.715891</c:v>
                </c:pt>
                <c:pt idx="211">
                  <c:v>7.121791</c:v>
                </c:pt>
                <c:pt idx="212">
                  <c:v>7.251307</c:v>
                </c:pt>
                <c:pt idx="213">
                  <c:v>7.788452</c:v>
                </c:pt>
                <c:pt idx="214">
                  <c:v>8.101345</c:v>
                </c:pt>
                <c:pt idx="215">
                  <c:v>8.109158</c:v>
                </c:pt>
                <c:pt idx="216">
                  <c:v>7.488872</c:v>
                </c:pt>
                <c:pt idx="217">
                  <c:v>8.228857</c:v>
                </c:pt>
                <c:pt idx="218">
                  <c:v>7.916239</c:v>
                </c:pt>
                <c:pt idx="219">
                  <c:v>7.558718</c:v>
                </c:pt>
                <c:pt idx="220">
                  <c:v>7.13429</c:v>
                </c:pt>
                <c:pt idx="221">
                  <c:v>7.334859</c:v>
                </c:pt>
                <c:pt idx="222">
                  <c:v>6.649621</c:v>
                </c:pt>
                <c:pt idx="223">
                  <c:v>7.250879</c:v>
                </c:pt>
                <c:pt idx="224">
                  <c:v>7.092066</c:v>
                </c:pt>
                <c:pt idx="225">
                  <c:v>7.060018</c:v>
                </c:pt>
                <c:pt idx="226">
                  <c:v>7.266071</c:v>
                </c:pt>
                <c:pt idx="227">
                  <c:v>7.049804</c:v>
                </c:pt>
                <c:pt idx="228">
                  <c:v>7.024134</c:v>
                </c:pt>
                <c:pt idx="229">
                  <c:v>7.081189</c:v>
                </c:pt>
                <c:pt idx="230">
                  <c:v>7.251535</c:v>
                </c:pt>
                <c:pt idx="231">
                  <c:v>7.238646</c:v>
                </c:pt>
                <c:pt idx="232">
                  <c:v>7.264804</c:v>
                </c:pt>
                <c:pt idx="233">
                  <c:v>7.328347</c:v>
                </c:pt>
                <c:pt idx="234">
                  <c:v>7.213876</c:v>
                </c:pt>
                <c:pt idx="235">
                  <c:v>7.091429</c:v>
                </c:pt>
                <c:pt idx="236">
                  <c:v>6.916829</c:v>
                </c:pt>
                <c:pt idx="237">
                  <c:v>6.798584</c:v>
                </c:pt>
                <c:pt idx="238">
                  <c:v>6.836745</c:v>
                </c:pt>
                <c:pt idx="239">
                  <c:v>6.905125</c:v>
                </c:pt>
                <c:pt idx="240">
                  <c:v>6.658047</c:v>
                </c:pt>
                <c:pt idx="241">
                  <c:v>7.178211</c:v>
                </c:pt>
                <c:pt idx="242">
                  <c:v>7.120286</c:v>
                </c:pt>
                <c:pt idx="243">
                  <c:v>6.94882</c:v>
                </c:pt>
                <c:pt idx="244">
                  <c:v>6.942325</c:v>
                </c:pt>
                <c:pt idx="245">
                  <c:v>7.047091</c:v>
                </c:pt>
                <c:pt idx="246">
                  <c:v>7.024156</c:v>
                </c:pt>
                <c:pt idx="247">
                  <c:v>7.032864</c:v>
                </c:pt>
                <c:pt idx="248">
                  <c:v>7.157283</c:v>
                </c:pt>
                <c:pt idx="249">
                  <c:v>7.714717</c:v>
                </c:pt>
                <c:pt idx="250">
                  <c:v>7.950173</c:v>
                </c:pt>
                <c:pt idx="251">
                  <c:v>7.965368</c:v>
                </c:pt>
                <c:pt idx="252">
                  <c:v>7.928735</c:v>
                </c:pt>
                <c:pt idx="253">
                  <c:v>7.777015</c:v>
                </c:pt>
                <c:pt idx="254">
                  <c:v>7.564039</c:v>
                </c:pt>
                <c:pt idx="255">
                  <c:v>7.678811</c:v>
                </c:pt>
                <c:pt idx="256">
                  <c:v>7.844723</c:v>
                </c:pt>
                <c:pt idx="257">
                  <c:v>8.2654</c:v>
                </c:pt>
                <c:pt idx="258">
                  <c:v>8.022485</c:v>
                </c:pt>
                <c:pt idx="259">
                  <c:v>8.196243</c:v>
                </c:pt>
                <c:pt idx="260">
                  <c:v>8.540868</c:v>
                </c:pt>
                <c:pt idx="261">
                  <c:v>8.385781</c:v>
                </c:pt>
                <c:pt idx="262">
                  <c:v>8.703609</c:v>
                </c:pt>
                <c:pt idx="263">
                  <c:v>8.941383</c:v>
                </c:pt>
                <c:pt idx="264">
                  <c:v>8.521056</c:v>
                </c:pt>
              </c:numCache>
            </c:numRef>
          </c:val>
          <c:smooth val="0"/>
        </c:ser>
        <c:marker val="1"/>
        <c:axId val="27189256"/>
        <c:axId val="43376713"/>
      </c:lineChart>
      <c:dateAx>
        <c:axId val="2718925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43376713"/>
        <c:scaling>
          <c:orientation val="minMax"/>
          <c:max val="9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Hong Kong Hang Seng</a:t>
            </a:r>
          </a:p>
        </c:rich>
      </c:tx>
      <c:layout>
        <c:manualLayout>
          <c:xMode val="factor"/>
          <c:yMode val="factor"/>
          <c:x val="0.0087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35"/>
          <c:w val="0.922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Calcs!$M$6</c:f>
              <c:strCache>
                <c:ptCount val="1"/>
                <c:pt idx="0">
                  <c:v>Rand/Aus$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Calcs!$R$5</c:f>
                  <c:strCache>
                    <c:ptCount val="1"/>
                    <c:pt idx="0">
                      <c:v>$0.10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[$$-409]#,##0.0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Calcs!$R$7:$R$271</c:f>
              <c:numCache>
                <c:ptCount val="265"/>
                <c:pt idx="0">
                  <c:v>100</c:v>
                </c:pt>
                <c:pt idx="1">
                  <c:v>107.23425521005554</c:v>
                </c:pt>
                <c:pt idx="2">
                  <c:v>117.44420888266654</c:v>
                </c:pt>
                <c:pt idx="3">
                  <c:v>123.85187311435773</c:v>
                </c:pt>
                <c:pt idx="4">
                  <c:v>118.64109931651942</c:v>
                </c:pt>
                <c:pt idx="5">
                  <c:v>122.5657133410481</c:v>
                </c:pt>
                <c:pt idx="6">
                  <c:v>121.29608522586376</c:v>
                </c:pt>
                <c:pt idx="7">
                  <c:v>132.56736650686062</c:v>
                </c:pt>
                <c:pt idx="8">
                  <c:v>132.19374941880906</c:v>
                </c:pt>
                <c:pt idx="9">
                  <c:v>130.81832030604232</c:v>
                </c:pt>
                <c:pt idx="10">
                  <c:v>133.53281372695918</c:v>
                </c:pt>
                <c:pt idx="11">
                  <c:v>137.20614331914365</c:v>
                </c:pt>
                <c:pt idx="12">
                  <c:v>142.08298246611008</c:v>
                </c:pt>
                <c:pt idx="13">
                  <c:v>152.1474688481567</c:v>
                </c:pt>
                <c:pt idx="14">
                  <c:v>162.96908579930565</c:v>
                </c:pt>
                <c:pt idx="15">
                  <c:v>163.27656818275747</c:v>
                </c:pt>
                <c:pt idx="16">
                  <c:v>177.53347660770376</c:v>
                </c:pt>
                <c:pt idx="17">
                  <c:v>201.02827236423374</c:v>
                </c:pt>
                <c:pt idx="18">
                  <c:v>201.81517283331954</c:v>
                </c:pt>
                <c:pt idx="19">
                  <c:v>194.44867243036038</c:v>
                </c:pt>
                <c:pt idx="20">
                  <c:v>186.10018507707886</c:v>
                </c:pt>
                <c:pt idx="21">
                  <c:v>182.02677805732353</c:v>
                </c:pt>
                <c:pt idx="22">
                  <c:v>204.6817688099273</c:v>
                </c:pt>
                <c:pt idx="23">
                  <c:v>192.11770863469172</c:v>
                </c:pt>
                <c:pt idx="24">
                  <c:v>182.25491171061336</c:v>
                </c:pt>
                <c:pt idx="25">
                  <c:v>190.16035385497608</c:v>
                </c:pt>
                <c:pt idx="26">
                  <c:v>210.01487526347336</c:v>
                </c:pt>
                <c:pt idx="27">
                  <c:v>211.23490840428175</c:v>
                </c:pt>
                <c:pt idx="28">
                  <c:v>225.83898164985956</c:v>
                </c:pt>
                <c:pt idx="29">
                  <c:v>243.7460769600348</c:v>
                </c:pt>
                <c:pt idx="30">
                  <c:v>234.7231011840801</c:v>
                </c:pt>
                <c:pt idx="31">
                  <c:v>231.07620771511827</c:v>
                </c:pt>
                <c:pt idx="32">
                  <c:v>249.6181251549844</c:v>
                </c:pt>
                <c:pt idx="33">
                  <c:v>253.80063466068782</c:v>
                </c:pt>
                <c:pt idx="34">
                  <c:v>308.4476773020335</c:v>
                </c:pt>
                <c:pt idx="35">
                  <c:v>301.70937990783614</c:v>
                </c:pt>
                <c:pt idx="36">
                  <c:v>393.05670358737</c:v>
                </c:pt>
                <c:pt idx="37">
                  <c:v>379.7983137708714</c:v>
                </c:pt>
                <c:pt idx="38">
                  <c:v>344.1891221689537</c:v>
                </c:pt>
                <c:pt idx="39">
                  <c:v>298.558452326831</c:v>
                </c:pt>
                <c:pt idx="40">
                  <c:v>296.44569350305846</c:v>
                </c:pt>
                <c:pt idx="41">
                  <c:v>315.8703918002977</c:v>
                </c:pt>
                <c:pt idx="42">
                  <c:v>289.5817619647877</c:v>
                </c:pt>
                <c:pt idx="43">
                  <c:v>313.53280888369994</c:v>
                </c:pt>
                <c:pt idx="44">
                  <c:v>328.29557958960174</c:v>
                </c:pt>
                <c:pt idx="45">
                  <c:v>314.80245314308166</c:v>
                </c:pt>
                <c:pt idx="46">
                  <c:v>318.9353676744092</c:v>
                </c:pt>
                <c:pt idx="47">
                  <c:v>279.9206544986776</c:v>
                </c:pt>
                <c:pt idx="48">
                  <c:v>270.82162340882803</c:v>
                </c:pt>
                <c:pt idx="49">
                  <c:v>242.77070913064154</c:v>
                </c:pt>
                <c:pt idx="50">
                  <c:v>275.3347660770376</c:v>
                </c:pt>
                <c:pt idx="51">
                  <c:v>283.9378474231279</c:v>
                </c:pt>
                <c:pt idx="52">
                  <c:v>276.4423871714334</c:v>
                </c:pt>
                <c:pt idx="53">
                  <c:v>311.03652850677804</c:v>
                </c:pt>
                <c:pt idx="54">
                  <c:v>304.3974210613325</c:v>
                </c:pt>
                <c:pt idx="55">
                  <c:v>312.5607667589685</c:v>
                </c:pt>
                <c:pt idx="56">
                  <c:v>303.514624059762</c:v>
                </c:pt>
                <c:pt idx="57">
                  <c:v>318.93866109067625</c:v>
                </c:pt>
                <c:pt idx="58">
                  <c:v>323.4352721007606</c:v>
                </c:pt>
                <c:pt idx="59">
                  <c:v>324.4602349045298</c:v>
                </c:pt>
                <c:pt idx="60">
                  <c:v>333.0467845924947</c:v>
                </c:pt>
                <c:pt idx="61">
                  <c:v>375.5662092907919</c:v>
                </c:pt>
                <c:pt idx="62">
                  <c:v>367.82939328814683</c:v>
                </c:pt>
                <c:pt idx="63">
                  <c:v>362.2747561580427</c:v>
                </c:pt>
                <c:pt idx="64">
                  <c:v>362.52373197016044</c:v>
                </c:pt>
                <c:pt idx="65">
                  <c:v>372.4251942469831</c:v>
                </c:pt>
                <c:pt idx="66">
                  <c:v>364.35774508183187</c:v>
                </c:pt>
                <c:pt idx="67">
                  <c:v>353.1492808728717</c:v>
                </c:pt>
                <c:pt idx="68">
                  <c:v>368.9535460406681</c:v>
                </c:pt>
                <c:pt idx="69">
                  <c:v>393.51959001487864</c:v>
                </c:pt>
                <c:pt idx="70">
                  <c:v>412.53099685898513</c:v>
                </c:pt>
                <c:pt idx="71">
                  <c:v>442.81699454455304</c:v>
                </c:pt>
                <c:pt idx="72">
                  <c:v>444.73466688708896</c:v>
                </c:pt>
                <c:pt idx="73">
                  <c:v>440.43643577450837</c:v>
                </c:pt>
                <c:pt idx="74">
                  <c:v>442.9823111258061</c:v>
                </c:pt>
                <c:pt idx="75">
                  <c:v>414.4156058852705</c:v>
                </c:pt>
                <c:pt idx="76">
                  <c:v>426.61596958174925</c:v>
                </c:pt>
                <c:pt idx="77">
                  <c:v>487.9153579103987</c:v>
                </c:pt>
                <c:pt idx="78">
                  <c:v>502.43015374442086</c:v>
                </c:pt>
                <c:pt idx="79">
                  <c:v>541.1046441043978</c:v>
                </c:pt>
                <c:pt idx="80">
                  <c:v>467.3499752025132</c:v>
                </c:pt>
                <c:pt idx="81">
                  <c:v>497.57975879277603</c:v>
                </c:pt>
                <c:pt idx="82">
                  <c:v>351.2574069577619</c:v>
                </c:pt>
                <c:pt idx="83">
                  <c:v>348.0244668540257</c:v>
                </c:pt>
                <c:pt idx="84">
                  <c:v>354.50487683914724</c:v>
                </c:pt>
                <c:pt idx="85">
                  <c:v>305.91171448793216</c:v>
                </c:pt>
                <c:pt idx="86">
                  <c:v>379.58969845222384</c:v>
                </c:pt>
                <c:pt idx="87">
                  <c:v>380.8232765746408</c:v>
                </c:pt>
                <c:pt idx="88">
                  <c:v>343.3188853529512</c:v>
                </c:pt>
                <c:pt idx="89">
                  <c:v>295.40616863324544</c:v>
                </c:pt>
                <c:pt idx="90">
                  <c:v>282.4632041453135</c:v>
                </c:pt>
                <c:pt idx="91">
                  <c:v>262.3970968858491</c:v>
                </c:pt>
                <c:pt idx="92">
                  <c:v>240.53562572326024</c:v>
                </c:pt>
                <c:pt idx="93">
                  <c:v>260.6533298375767</c:v>
                </c:pt>
                <c:pt idx="94">
                  <c:v>335.7560069329644</c:v>
                </c:pt>
                <c:pt idx="95">
                  <c:v>343.9352062324354</c:v>
                </c:pt>
                <c:pt idx="96">
                  <c:v>332.2202016862294</c:v>
                </c:pt>
                <c:pt idx="97">
                  <c:v>314.32965417837687</c:v>
                </c:pt>
                <c:pt idx="98">
                  <c:v>325.9514098404698</c:v>
                </c:pt>
                <c:pt idx="99">
                  <c:v>361.77880641428374</c:v>
                </c:pt>
                <c:pt idx="100">
                  <c:v>440.83319556951614</c:v>
                </c:pt>
                <c:pt idx="101">
                  <c:v>401.6201024962809</c:v>
                </c:pt>
                <c:pt idx="102">
                  <c:v>447.4127955033896</c:v>
                </c:pt>
                <c:pt idx="103">
                  <c:v>435.9728880806751</c:v>
                </c:pt>
                <c:pt idx="104">
                  <c:v>445.75962969085856</c:v>
                </c:pt>
                <c:pt idx="105">
                  <c:v>420.9952058191442</c:v>
                </c:pt>
                <c:pt idx="106">
                  <c:v>438.2873202182184</c:v>
                </c:pt>
                <c:pt idx="107">
                  <c:v>508.4146139857834</c:v>
                </c:pt>
                <c:pt idx="108">
                  <c:v>560.8232636592832</c:v>
                </c:pt>
                <c:pt idx="109">
                  <c:v>513.5506643660115</c:v>
                </c:pt>
                <c:pt idx="110">
                  <c:v>567.6786064845435</c:v>
                </c:pt>
                <c:pt idx="111">
                  <c:v>575.5179058522076</c:v>
                </c:pt>
                <c:pt idx="112">
                  <c:v>513.1195174305676</c:v>
                </c:pt>
                <c:pt idx="113">
                  <c:v>486.48901807116937</c:v>
                </c:pt>
                <c:pt idx="114">
                  <c:v>534.1636724561918</c:v>
                </c:pt>
                <c:pt idx="115">
                  <c:v>556.8186632087956</c:v>
                </c:pt>
                <c:pt idx="116">
                  <c:v>565.3003724789228</c:v>
                </c:pt>
                <c:pt idx="117">
                  <c:v>517.4071902380565</c:v>
                </c:pt>
                <c:pt idx="118">
                  <c:v>492.48933191436663</c:v>
                </c:pt>
                <c:pt idx="119">
                  <c:v>462.3702975181854</c:v>
                </c:pt>
                <c:pt idx="120">
                  <c:v>499.108291401472</c:v>
                </c:pt>
                <c:pt idx="121">
                  <c:v>532.3970775128128</c:v>
                </c:pt>
                <c:pt idx="122">
                  <c:v>488.9360263576631</c:v>
                </c:pt>
                <c:pt idx="123">
                  <c:v>421.9090642564893</c:v>
                </c:pt>
                <c:pt idx="124">
                  <c:v>442.5868751549849</c:v>
                </c:pt>
                <c:pt idx="125">
                  <c:v>435.58968941147356</c:v>
                </c:pt>
                <c:pt idx="126">
                  <c:v>431.22930313894915</c:v>
                </c:pt>
                <c:pt idx="127">
                  <c:v>407.2306308377423</c:v>
                </c:pt>
                <c:pt idx="128">
                  <c:v>366.68806310960537</c:v>
                </c:pt>
                <c:pt idx="129">
                  <c:v>329.0031474727232</c:v>
                </c:pt>
                <c:pt idx="130">
                  <c:v>333.07884696850766</c:v>
                </c:pt>
                <c:pt idx="131">
                  <c:v>372.9294098198054</c:v>
                </c:pt>
                <c:pt idx="132">
                  <c:v>376.82955731319277</c:v>
                </c:pt>
                <c:pt idx="133">
                  <c:v>354.6139793250955</c:v>
                </c:pt>
                <c:pt idx="134">
                  <c:v>346.5878593052575</c:v>
                </c:pt>
                <c:pt idx="135">
                  <c:v>364.7849205447186</c:v>
                </c:pt>
                <c:pt idx="136">
                  <c:v>380.1481262398749</c:v>
                </c:pt>
                <c:pt idx="137">
                  <c:v>373.67963067242573</c:v>
                </c:pt>
                <c:pt idx="138">
                  <c:v>350.4232039903295</c:v>
                </c:pt>
                <c:pt idx="139">
                  <c:v>339.4729823627878</c:v>
                </c:pt>
                <c:pt idx="140">
                  <c:v>332.083654064722</c:v>
                </c:pt>
                <c:pt idx="141">
                  <c:v>299.9573470305014</c:v>
                </c:pt>
                <c:pt idx="142">
                  <c:v>312.15903455116603</c:v>
                </c:pt>
                <c:pt idx="143">
                  <c:v>332.9433002872382</c:v>
                </c:pt>
                <c:pt idx="144">
                  <c:v>308.19276042527747</c:v>
                </c:pt>
                <c:pt idx="145">
                  <c:v>306.131598456357</c:v>
                </c:pt>
                <c:pt idx="146">
                  <c:v>301.6253977930242</c:v>
                </c:pt>
                <c:pt idx="147">
                  <c:v>285.4835574578448</c:v>
                </c:pt>
                <c:pt idx="148">
                  <c:v>288.22019264547913</c:v>
                </c:pt>
                <c:pt idx="149">
                  <c:v>313.6842414551998</c:v>
                </c:pt>
                <c:pt idx="150">
                  <c:v>316.6513512047452</c:v>
                </c:pt>
                <c:pt idx="151">
                  <c:v>335.0910920193427</c:v>
                </c:pt>
                <c:pt idx="152">
                  <c:v>360.68739409406584</c:v>
                </c:pt>
                <c:pt idx="153">
                  <c:v>371.29674713795737</c:v>
                </c:pt>
                <c:pt idx="154">
                  <c:v>403.0451185113249</c:v>
                </c:pt>
                <c:pt idx="155">
                  <c:v>407.2563969767738</c:v>
                </c:pt>
                <c:pt idx="156">
                  <c:v>415.80229557571573</c:v>
                </c:pt>
                <c:pt idx="157">
                  <c:v>439.3906469561092</c:v>
                </c:pt>
                <c:pt idx="158">
                  <c:v>459.8125400376103</c:v>
                </c:pt>
                <c:pt idx="159">
                  <c:v>419.29806321292847</c:v>
                </c:pt>
                <c:pt idx="160">
                  <c:v>394.87386215696876</c:v>
                </c:pt>
                <c:pt idx="161">
                  <c:v>403.3142745701776</c:v>
                </c:pt>
                <c:pt idx="162">
                  <c:v>406.2076376260546</c:v>
                </c:pt>
                <c:pt idx="163">
                  <c:v>404.62986521532554</c:v>
                </c:pt>
                <c:pt idx="164">
                  <c:v>424.87288058976765</c:v>
                </c:pt>
                <c:pt idx="165">
                  <c:v>433.79171014837243</c:v>
                </c:pt>
                <c:pt idx="166">
                  <c:v>431.63035729046203</c:v>
                </c:pt>
                <c:pt idx="167">
                  <c:v>464.8718731918508</c:v>
                </c:pt>
                <c:pt idx="168">
                  <c:v>470.4956074867756</c:v>
                </c:pt>
                <c:pt idx="169">
                  <c:v>453.68459016986367</c:v>
                </c:pt>
                <c:pt idx="170">
                  <c:v>469.34533342288074</c:v>
                </c:pt>
                <c:pt idx="171">
                  <c:v>446.9128742870731</c:v>
                </c:pt>
                <c:pt idx="172">
                  <c:v>459.8766647896355</c:v>
                </c:pt>
                <c:pt idx="173">
                  <c:v>458.4913312117714</c:v>
                </c:pt>
                <c:pt idx="174">
                  <c:v>469.53412366713593</c:v>
                </c:pt>
                <c:pt idx="175">
                  <c:v>492.01456335758064</c:v>
                </c:pt>
                <c:pt idx="176">
                  <c:v>492.76078044924867</c:v>
                </c:pt>
                <c:pt idx="177">
                  <c:v>510.11802054058614</c:v>
                </c:pt>
                <c:pt idx="178">
                  <c:v>475.66110488303934</c:v>
                </c:pt>
                <c:pt idx="179">
                  <c:v>493.8713720759638</c:v>
                </c:pt>
                <c:pt idx="180">
                  <c:v>491.86409943792444</c:v>
                </c:pt>
                <c:pt idx="181">
                  <c:v>520.8510381364697</c:v>
                </c:pt>
                <c:pt idx="182">
                  <c:v>526.3177539675988</c:v>
                </c:pt>
                <c:pt idx="183">
                  <c:v>522.5670371652348</c:v>
                </c:pt>
                <c:pt idx="184">
                  <c:v>550.8778568771706</c:v>
                </c:pt>
                <c:pt idx="185">
                  <c:v>524.3144205137221</c:v>
                </c:pt>
                <c:pt idx="186">
                  <c:v>537.8614685795181</c:v>
                </c:pt>
                <c:pt idx="187">
                  <c:v>561.1287764506538</c:v>
                </c:pt>
                <c:pt idx="188">
                  <c:v>575.046107827741</c:v>
                </c:pt>
                <c:pt idx="189">
                  <c:v>580.0314359811548</c:v>
                </c:pt>
                <c:pt idx="190">
                  <c:v>605.8637662216905</c:v>
                </c:pt>
                <c:pt idx="191">
                  <c:v>626.8963620019848</c:v>
                </c:pt>
                <c:pt idx="192">
                  <c:v>660.0998744627221</c:v>
                </c:pt>
                <c:pt idx="193">
                  <c:v>664.7849205447192</c:v>
                </c:pt>
                <c:pt idx="194">
                  <c:v>649.7440821830064</c:v>
                </c:pt>
                <c:pt idx="195">
                  <c:v>654.6844003141024</c:v>
                </c:pt>
                <c:pt idx="196">
                  <c:v>671.8128771284519</c:v>
                </c:pt>
                <c:pt idx="197">
                  <c:v>682.2440305215747</c:v>
                </c:pt>
                <c:pt idx="198">
                  <c:v>719.8786731277906</c:v>
                </c:pt>
                <c:pt idx="199">
                  <c:v>766.570985390148</c:v>
                </c:pt>
                <c:pt idx="200">
                  <c:v>792.9952264837171</c:v>
                </c:pt>
                <c:pt idx="201">
                  <c:v>897.4200926806093</c:v>
                </c:pt>
                <c:pt idx="202">
                  <c:v>1036.6202703959343</c:v>
                </c:pt>
                <c:pt idx="203">
                  <c:v>947.052715324848</c:v>
                </c:pt>
                <c:pt idx="204">
                  <c:v>919.5784556331633</c:v>
                </c:pt>
                <c:pt idx="205">
                  <c:v>775.5245572615315</c:v>
                </c:pt>
                <c:pt idx="206">
                  <c:v>804.4856975326508</c:v>
                </c:pt>
                <c:pt idx="207">
                  <c:v>755.47029984295</c:v>
                </c:pt>
                <c:pt idx="208">
                  <c:v>851.5572692800472</c:v>
                </c:pt>
                <c:pt idx="209">
                  <c:v>811.1462767606225</c:v>
                </c:pt>
                <c:pt idx="210">
                  <c:v>730.7657386551505</c:v>
                </c:pt>
                <c:pt idx="211">
                  <c:v>751.5655351091099</c:v>
                </c:pt>
                <c:pt idx="212">
                  <c:v>702.988613820467</c:v>
                </c:pt>
                <c:pt idx="213">
                  <c:v>595.6756798644411</c:v>
                </c:pt>
                <c:pt idx="214">
                  <c:v>461.85055122747616</c:v>
                </c:pt>
                <c:pt idx="215">
                  <c:v>459.19127903372515</c:v>
                </c:pt>
                <c:pt idx="216">
                  <c:v>475.6978167878994</c:v>
                </c:pt>
                <c:pt idx="217">
                  <c:v>439.0216551806089</c:v>
                </c:pt>
                <c:pt idx="218">
                  <c:v>423.59300090924165</c:v>
                </c:pt>
                <c:pt idx="219">
                  <c:v>448.86822718631225</c:v>
                </c:pt>
                <c:pt idx="220">
                  <c:v>513.1754086419248</c:v>
                </c:pt>
                <c:pt idx="221">
                  <c:v>600.7935195900155</c:v>
                </c:pt>
                <c:pt idx="222">
                  <c:v>607.6617777731864</c:v>
                </c:pt>
                <c:pt idx="223">
                  <c:v>680.222518701439</c:v>
                </c:pt>
                <c:pt idx="224">
                  <c:v>652.147113671682</c:v>
                </c:pt>
                <c:pt idx="225">
                  <c:v>692.8500578608042</c:v>
                </c:pt>
                <c:pt idx="226">
                  <c:v>719.221991767235</c:v>
                </c:pt>
                <c:pt idx="227">
                  <c:v>721.4911555629037</c:v>
                </c:pt>
                <c:pt idx="228">
                  <c:v>723.6343300710869</c:v>
                </c:pt>
                <c:pt idx="229">
                  <c:v>665.2997266986285</c:v>
                </c:pt>
                <c:pt idx="230">
                  <c:v>681.3919397917017</c:v>
                </c:pt>
                <c:pt idx="231">
                  <c:v>702.2433330798486</c:v>
                </c:pt>
                <c:pt idx="232">
                  <c:v>697.9199816167968</c:v>
                </c:pt>
                <c:pt idx="233">
                  <c:v>653.5027096379573</c:v>
                </c:pt>
                <c:pt idx="234">
                  <c:v>665.5311699123829</c:v>
                </c:pt>
                <c:pt idx="235">
                  <c:v>695.3152768060844</c:v>
                </c:pt>
                <c:pt idx="236">
                  <c:v>679.0044712845105</c:v>
                </c:pt>
                <c:pt idx="237">
                  <c:v>739.2352429161851</c:v>
                </c:pt>
                <c:pt idx="238">
                  <c:v>763.6409427343369</c:v>
                </c:pt>
                <c:pt idx="239">
                  <c:v>766.7902236072084</c:v>
                </c:pt>
                <c:pt idx="240">
                  <c:v>761.6283425028936</c:v>
                </c:pt>
                <c:pt idx="241">
                  <c:v>775.2468124979342</c:v>
                </c:pt>
                <c:pt idx="242">
                  <c:v>771.6323204165985</c:v>
                </c:pt>
                <c:pt idx="243">
                  <c:v>777.897818846091</c:v>
                </c:pt>
                <c:pt idx="244">
                  <c:v>784.2886608365027</c:v>
                </c:pt>
                <c:pt idx="245">
                  <c:v>783.0759087121846</c:v>
                </c:pt>
                <c:pt idx="246">
                  <c:v>740.5554507852546</c:v>
                </c:pt>
                <c:pt idx="247">
                  <c:v>741.9490824929748</c:v>
                </c:pt>
                <c:pt idx="248">
                  <c:v>678.9502397090434</c:v>
                </c:pt>
                <c:pt idx="249">
                  <c:v>581.6634154405693</c:v>
                </c:pt>
                <c:pt idx="250">
                  <c:v>656.7984790874532</c:v>
                </c:pt>
                <c:pt idx="251">
                  <c:v>594.7875681930904</c:v>
                </c:pt>
                <c:pt idx="252">
                  <c:v>609.5020664572663</c:v>
                </c:pt>
                <c:pt idx="253">
                  <c:v>675.4918168292288</c:v>
                </c:pt>
                <c:pt idx="254">
                  <c:v>716.8153413787412</c:v>
                </c:pt>
                <c:pt idx="255">
                  <c:v>679.635642254919</c:v>
                </c:pt>
                <c:pt idx="256">
                  <c:v>697.4445362869905</c:v>
                </c:pt>
                <c:pt idx="257">
                  <c:v>615.95371135725</c:v>
                </c:pt>
                <c:pt idx="258">
                  <c:v>642.7991403537783</c:v>
                </c:pt>
                <c:pt idx="259">
                  <c:v>654.5481897834362</c:v>
                </c:pt>
                <c:pt idx="260">
                  <c:v>644.1583732848413</c:v>
                </c:pt>
                <c:pt idx="261">
                  <c:v>689.0520747230958</c:v>
                </c:pt>
                <c:pt idx="262">
                  <c:v>715.5503388989927</c:v>
                </c:pt>
                <c:pt idx="263">
                  <c:v>728.3977516944962</c:v>
                </c:pt>
                <c:pt idx="264">
                  <c:v>749.1129112249971</c:v>
                </c:pt>
              </c:numCache>
            </c:numRef>
          </c:val>
          <c:smooth val="0"/>
        </c:ser>
        <c:marker val="1"/>
        <c:axId val="54846098"/>
        <c:axId val="23852835"/>
      </c:lineChart>
      <c:dateAx>
        <c:axId val="548460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23852835"/>
        <c:scaling>
          <c:orientation val="minMax"/>
          <c:max val="1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Inflation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0775"/>
          <c:w val="0.9272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Calcs!$C$6</c:f>
              <c:strCache>
                <c:ptCount val="1"/>
                <c:pt idx="0">
                  <c:v>SA Inflation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Calcs!$C$5</c:f>
                  <c:strCache>
                    <c:ptCount val="1"/>
                    <c:pt idx="0">
                      <c:v>7.0%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Calcs!$C$7:$C$271</c:f>
              <c:numCache>
                <c:ptCount val="265"/>
                <c:pt idx="0">
                  <c:v>100</c:v>
                </c:pt>
                <c:pt idx="1">
                  <c:v>101.12676056338026</c:v>
                </c:pt>
                <c:pt idx="2">
                  <c:v>102.34741784037556</c:v>
                </c:pt>
                <c:pt idx="3">
                  <c:v>103.28638497652571</c:v>
                </c:pt>
                <c:pt idx="4">
                  <c:v>104.69483568075113</c:v>
                </c:pt>
                <c:pt idx="5">
                  <c:v>106.29107981220648</c:v>
                </c:pt>
                <c:pt idx="6">
                  <c:v>107.0422535211267</c:v>
                </c:pt>
                <c:pt idx="7">
                  <c:v>108.45070422535211</c:v>
                </c:pt>
                <c:pt idx="8">
                  <c:v>109.95305164319241</c:v>
                </c:pt>
                <c:pt idx="9">
                  <c:v>111.45539906103286</c:v>
                </c:pt>
                <c:pt idx="10">
                  <c:v>113.61502347417832</c:v>
                </c:pt>
                <c:pt idx="11">
                  <c:v>114.74178403755859</c:v>
                </c:pt>
                <c:pt idx="12">
                  <c:v>116.24413145539906</c:v>
                </c:pt>
                <c:pt idx="13">
                  <c:v>117.46478873239435</c:v>
                </c:pt>
                <c:pt idx="14">
                  <c:v>118.49765258215957</c:v>
                </c:pt>
                <c:pt idx="15">
                  <c:v>119.53051643192478</c:v>
                </c:pt>
                <c:pt idx="16">
                  <c:v>121.03286384976523</c:v>
                </c:pt>
                <c:pt idx="17">
                  <c:v>121.97183098591542</c:v>
                </c:pt>
                <c:pt idx="18">
                  <c:v>123.19248826291073</c:v>
                </c:pt>
                <c:pt idx="19">
                  <c:v>124.319248826291</c:v>
                </c:pt>
                <c:pt idx="20">
                  <c:v>125.63380281690137</c:v>
                </c:pt>
                <c:pt idx="21">
                  <c:v>126.47887323943645</c:v>
                </c:pt>
                <c:pt idx="22">
                  <c:v>126.94835680751169</c:v>
                </c:pt>
                <c:pt idx="23">
                  <c:v>127.41784037558679</c:v>
                </c:pt>
                <c:pt idx="24">
                  <c:v>127.41784037558679</c:v>
                </c:pt>
                <c:pt idx="25">
                  <c:v>128.8262910798122</c:v>
                </c:pt>
                <c:pt idx="26">
                  <c:v>129.20187793427223</c:v>
                </c:pt>
                <c:pt idx="27">
                  <c:v>131.07981220657274</c:v>
                </c:pt>
                <c:pt idx="28">
                  <c:v>134.36619718309845</c:v>
                </c:pt>
                <c:pt idx="29">
                  <c:v>134.9295774647886</c:v>
                </c:pt>
                <c:pt idx="30">
                  <c:v>135.49295774647874</c:v>
                </c:pt>
                <c:pt idx="31">
                  <c:v>136.61971830985917</c:v>
                </c:pt>
                <c:pt idx="32">
                  <c:v>137.27699530516415</c:v>
                </c:pt>
                <c:pt idx="33">
                  <c:v>137.93427230046936</c:v>
                </c:pt>
                <c:pt idx="34">
                  <c:v>138.87323943661968</c:v>
                </c:pt>
                <c:pt idx="35">
                  <c:v>139.15492957746469</c:v>
                </c:pt>
                <c:pt idx="36">
                  <c:v>139.53051643192487</c:v>
                </c:pt>
                <c:pt idx="37">
                  <c:v>141.5962441314553</c:v>
                </c:pt>
                <c:pt idx="38">
                  <c:v>141.97183098591532</c:v>
                </c:pt>
                <c:pt idx="39">
                  <c:v>142.91079812206564</c:v>
                </c:pt>
                <c:pt idx="40">
                  <c:v>143.84976525821577</c:v>
                </c:pt>
                <c:pt idx="41">
                  <c:v>144.69483568075103</c:v>
                </c:pt>
                <c:pt idx="42">
                  <c:v>145.6338028169012</c:v>
                </c:pt>
                <c:pt idx="43">
                  <c:v>147.88732394366184</c:v>
                </c:pt>
                <c:pt idx="44">
                  <c:v>150.14084507042242</c:v>
                </c:pt>
                <c:pt idx="45">
                  <c:v>151.92488262910783</c:v>
                </c:pt>
                <c:pt idx="46">
                  <c:v>152.4882629107979</c:v>
                </c:pt>
                <c:pt idx="47">
                  <c:v>152.86384976525798</c:v>
                </c:pt>
                <c:pt idx="48">
                  <c:v>153.33333333333323</c:v>
                </c:pt>
                <c:pt idx="49">
                  <c:v>155.21126760563357</c:v>
                </c:pt>
                <c:pt idx="50">
                  <c:v>155.96244131455376</c:v>
                </c:pt>
                <c:pt idx="51">
                  <c:v>157.55868544600926</c:v>
                </c:pt>
                <c:pt idx="52">
                  <c:v>159.71830985915472</c:v>
                </c:pt>
                <c:pt idx="53">
                  <c:v>160.28169014084514</c:v>
                </c:pt>
                <c:pt idx="54">
                  <c:v>160.1877934272298</c:v>
                </c:pt>
                <c:pt idx="55">
                  <c:v>161.12676056338032</c:v>
                </c:pt>
                <c:pt idx="56">
                  <c:v>161.4084507042248</c:v>
                </c:pt>
                <c:pt idx="57">
                  <c:v>161.59624413145553</c:v>
                </c:pt>
                <c:pt idx="58">
                  <c:v>162.15962441314454</c:v>
                </c:pt>
                <c:pt idx="59">
                  <c:v>162.6291079812198</c:v>
                </c:pt>
                <c:pt idx="60">
                  <c:v>163.8497652582164</c:v>
                </c:pt>
                <c:pt idx="61">
                  <c:v>165.91549295774655</c:v>
                </c:pt>
                <c:pt idx="62">
                  <c:v>166.1032863849757</c:v>
                </c:pt>
                <c:pt idx="63">
                  <c:v>167.51173708920143</c:v>
                </c:pt>
                <c:pt idx="64">
                  <c:v>168.5446009389673</c:v>
                </c:pt>
                <c:pt idx="65">
                  <c:v>169.6713615023469</c:v>
                </c:pt>
                <c:pt idx="66">
                  <c:v>171.173708920188</c:v>
                </c:pt>
                <c:pt idx="67">
                  <c:v>172.58215962441375</c:v>
                </c:pt>
                <c:pt idx="68">
                  <c:v>173.52112676056262</c:v>
                </c:pt>
                <c:pt idx="69">
                  <c:v>175.2454460093895</c:v>
                </c:pt>
                <c:pt idx="70">
                  <c:v>176.90140845070465</c:v>
                </c:pt>
                <c:pt idx="71">
                  <c:v>177.55868544600904</c:v>
                </c:pt>
                <c:pt idx="72">
                  <c:v>179.24882629107927</c:v>
                </c:pt>
                <c:pt idx="73">
                  <c:v>181.49276995305146</c:v>
                </c:pt>
                <c:pt idx="74">
                  <c:v>182.45389671361482</c:v>
                </c:pt>
                <c:pt idx="75">
                  <c:v>183.5752112676054</c:v>
                </c:pt>
                <c:pt idx="76">
                  <c:v>185.1770892018777</c:v>
                </c:pt>
                <c:pt idx="77">
                  <c:v>185.81784037558666</c:v>
                </c:pt>
                <c:pt idx="78">
                  <c:v>186.29840375586832</c:v>
                </c:pt>
                <c:pt idx="79">
                  <c:v>188.22065727699507</c:v>
                </c:pt>
                <c:pt idx="80">
                  <c:v>188.54103286384955</c:v>
                </c:pt>
                <c:pt idx="81">
                  <c:v>189.34197183098573</c:v>
                </c:pt>
                <c:pt idx="82">
                  <c:v>190.14291079812185</c:v>
                </c:pt>
                <c:pt idx="83">
                  <c:v>189.50215962441294</c:v>
                </c:pt>
                <c:pt idx="84">
                  <c:v>190.14291079812185</c:v>
                </c:pt>
                <c:pt idx="85">
                  <c:v>191.74478873239414</c:v>
                </c:pt>
                <c:pt idx="86">
                  <c:v>192.2253521126758</c:v>
                </c:pt>
                <c:pt idx="87">
                  <c:v>193.50685446009362</c:v>
                </c:pt>
                <c:pt idx="88">
                  <c:v>194.467981220657</c:v>
                </c:pt>
                <c:pt idx="89">
                  <c:v>195.2689201877932</c:v>
                </c:pt>
                <c:pt idx="90">
                  <c:v>195.90967136150212</c:v>
                </c:pt>
                <c:pt idx="91">
                  <c:v>200.715305164319</c:v>
                </c:pt>
                <c:pt idx="92">
                  <c:v>202.9579342723002</c:v>
                </c:pt>
                <c:pt idx="93">
                  <c:v>206.4820657276993</c:v>
                </c:pt>
                <c:pt idx="94">
                  <c:v>207.28300469483543</c:v>
                </c:pt>
                <c:pt idx="95">
                  <c:v>207.28300469483543</c:v>
                </c:pt>
                <c:pt idx="96">
                  <c:v>207.28300469483543</c:v>
                </c:pt>
                <c:pt idx="97">
                  <c:v>208.83105953051617</c:v>
                </c:pt>
                <c:pt idx="98">
                  <c:v>208.83105953051617</c:v>
                </c:pt>
                <c:pt idx="99">
                  <c:v>208.83105953051617</c:v>
                </c:pt>
                <c:pt idx="100">
                  <c:v>209.27349821596215</c:v>
                </c:pt>
                <c:pt idx="101">
                  <c:v>209.05227887323917</c:v>
                </c:pt>
                <c:pt idx="102">
                  <c:v>210.15837558685422</c:v>
                </c:pt>
                <c:pt idx="103">
                  <c:v>210.37959492957722</c:v>
                </c:pt>
                <c:pt idx="104">
                  <c:v>209.49471755868524</c:v>
                </c:pt>
                <c:pt idx="105">
                  <c:v>210.37959492957722</c:v>
                </c:pt>
                <c:pt idx="106">
                  <c:v>210.82203361502323</c:v>
                </c:pt>
                <c:pt idx="107">
                  <c:v>211.26447230046924</c:v>
                </c:pt>
                <c:pt idx="108">
                  <c:v>211.92813032863825</c:v>
                </c:pt>
                <c:pt idx="109">
                  <c:v>214.3615430985913</c:v>
                </c:pt>
                <c:pt idx="110">
                  <c:v>213.69788507042227</c:v>
                </c:pt>
                <c:pt idx="111">
                  <c:v>215.9100784976523</c:v>
                </c:pt>
                <c:pt idx="112">
                  <c:v>218.7859299530514</c:v>
                </c:pt>
                <c:pt idx="113">
                  <c:v>219.6708073239434</c:v>
                </c:pt>
                <c:pt idx="114">
                  <c:v>220.99812338028147</c:v>
                </c:pt>
                <c:pt idx="115">
                  <c:v>222.9890974647885</c:v>
                </c:pt>
                <c:pt idx="116">
                  <c:v>223.8739748356805</c:v>
                </c:pt>
                <c:pt idx="117">
                  <c:v>224.98007154929556</c:v>
                </c:pt>
                <c:pt idx="118">
                  <c:v>225.64372957746457</c:v>
                </c:pt>
                <c:pt idx="119">
                  <c:v>226.08616826291058</c:v>
                </c:pt>
                <c:pt idx="120">
                  <c:v>226.74982629107956</c:v>
                </c:pt>
                <c:pt idx="121">
                  <c:v>229.62567774647863</c:v>
                </c:pt>
                <c:pt idx="122">
                  <c:v>230.2893357746476</c:v>
                </c:pt>
                <c:pt idx="123">
                  <c:v>231.83787117370866</c:v>
                </c:pt>
                <c:pt idx="124">
                  <c:v>232.9439678873237</c:v>
                </c:pt>
                <c:pt idx="125">
                  <c:v>233.82884525821575</c:v>
                </c:pt>
                <c:pt idx="126">
                  <c:v>234.9349419718308</c:v>
                </c:pt>
                <c:pt idx="127">
                  <c:v>234.71372262910776</c:v>
                </c:pt>
                <c:pt idx="128">
                  <c:v>234.27128394366179</c:v>
                </c:pt>
                <c:pt idx="129">
                  <c:v>234.9349419718308</c:v>
                </c:pt>
                <c:pt idx="130">
                  <c:v>234.71372262910776</c:v>
                </c:pt>
                <c:pt idx="131">
                  <c:v>235.8198193427228</c:v>
                </c:pt>
                <c:pt idx="132">
                  <c:v>237.1471353990609</c:v>
                </c:pt>
                <c:pt idx="133">
                  <c:v>241.12908356807498</c:v>
                </c:pt>
                <c:pt idx="134">
                  <c:v>243.78371568075104</c:v>
                </c:pt>
                <c:pt idx="135">
                  <c:v>246.21712845070405</c:v>
                </c:pt>
                <c:pt idx="136">
                  <c:v>250.19907661971814</c:v>
                </c:pt>
                <c:pt idx="137">
                  <c:v>251.9688313615022</c:v>
                </c:pt>
                <c:pt idx="138">
                  <c:v>253.73858610328622</c:v>
                </c:pt>
                <c:pt idx="139">
                  <c:v>257.2780955868543</c:v>
                </c:pt>
                <c:pt idx="140">
                  <c:v>258.6054116431923</c:v>
                </c:pt>
                <c:pt idx="141">
                  <c:v>261.26004375586837</c:v>
                </c:pt>
                <c:pt idx="142">
                  <c:v>265.2419919248824</c:v>
                </c:pt>
                <c:pt idx="143">
                  <c:v>266.12686929577444</c:v>
                </c:pt>
                <c:pt idx="144">
                  <c:v>266.56930798122045</c:v>
                </c:pt>
                <c:pt idx="145">
                  <c:v>269.0027207511735</c:v>
                </c:pt>
                <c:pt idx="146">
                  <c:v>268.78150140845054</c:v>
                </c:pt>
                <c:pt idx="147">
                  <c:v>271.43613352112664</c:v>
                </c:pt>
                <c:pt idx="148">
                  <c:v>272.32101089201865</c:v>
                </c:pt>
                <c:pt idx="149">
                  <c:v>271.6573528638496</c:v>
                </c:pt>
                <c:pt idx="150">
                  <c:v>270.77247549295765</c:v>
                </c:pt>
                <c:pt idx="151">
                  <c:v>270.77247549295765</c:v>
                </c:pt>
                <c:pt idx="152">
                  <c:v>271.8785722065727</c:v>
                </c:pt>
                <c:pt idx="153">
                  <c:v>270.9936948356807</c:v>
                </c:pt>
                <c:pt idx="154">
                  <c:v>269.22394009389666</c:v>
                </c:pt>
                <c:pt idx="155">
                  <c:v>267.23296600938966</c:v>
                </c:pt>
                <c:pt idx="156">
                  <c:v>267.45418535211263</c:v>
                </c:pt>
                <c:pt idx="157">
                  <c:v>269.4451594366197</c:v>
                </c:pt>
                <c:pt idx="158">
                  <c:v>270.77247549295777</c:v>
                </c:pt>
                <c:pt idx="159">
                  <c:v>272.5422302347418</c:v>
                </c:pt>
                <c:pt idx="160">
                  <c:v>272.9846689201878</c:v>
                </c:pt>
                <c:pt idx="161">
                  <c:v>273.2058882629108</c:v>
                </c:pt>
                <c:pt idx="162">
                  <c:v>274.0907656338028</c:v>
                </c:pt>
                <c:pt idx="163">
                  <c:v>274.9756430046948</c:v>
                </c:pt>
                <c:pt idx="164">
                  <c:v>274.5332043192488</c:v>
                </c:pt>
                <c:pt idx="165">
                  <c:v>274.5332043192488</c:v>
                </c:pt>
                <c:pt idx="166">
                  <c:v>275.63930103286384</c:v>
                </c:pt>
                <c:pt idx="167">
                  <c:v>277.1878364319249</c:v>
                </c:pt>
                <c:pt idx="168">
                  <c:v>276.52417840375585</c:v>
                </c:pt>
                <c:pt idx="169">
                  <c:v>277.4090557746479</c:v>
                </c:pt>
                <c:pt idx="170">
                  <c:v>277.8514944600939</c:v>
                </c:pt>
                <c:pt idx="171">
                  <c:v>280.72734591549295</c:v>
                </c:pt>
                <c:pt idx="172">
                  <c:v>282.27588131455394</c:v>
                </c:pt>
                <c:pt idx="173">
                  <c:v>282.27588131455394</c:v>
                </c:pt>
                <c:pt idx="174">
                  <c:v>281.83344262910794</c:v>
                </c:pt>
                <c:pt idx="175">
                  <c:v>284.266855399061</c:v>
                </c:pt>
                <c:pt idx="176">
                  <c:v>285.37295211267605</c:v>
                </c:pt>
                <c:pt idx="177">
                  <c:v>286.4790488262911</c:v>
                </c:pt>
                <c:pt idx="178">
                  <c:v>286.70026816901407</c:v>
                </c:pt>
                <c:pt idx="179">
                  <c:v>286.4790488262911</c:v>
                </c:pt>
                <c:pt idx="180">
                  <c:v>286.4790488262911</c:v>
                </c:pt>
                <c:pt idx="181">
                  <c:v>288.47002291079815</c:v>
                </c:pt>
                <c:pt idx="182">
                  <c:v>288.6912422535211</c:v>
                </c:pt>
                <c:pt idx="183">
                  <c:v>290.2397776525821</c:v>
                </c:pt>
                <c:pt idx="184">
                  <c:v>291.56709370892025</c:v>
                </c:pt>
                <c:pt idx="185">
                  <c:v>293.3368484507042</c:v>
                </c:pt>
                <c:pt idx="186">
                  <c:v>295.54904187793426</c:v>
                </c:pt>
                <c:pt idx="187">
                  <c:v>298.42489333333333</c:v>
                </c:pt>
                <c:pt idx="188">
                  <c:v>300.85830610328634</c:v>
                </c:pt>
                <c:pt idx="189">
                  <c:v>301.5219641314554</c:v>
                </c:pt>
                <c:pt idx="190">
                  <c:v>302.18562215962436</c:v>
                </c:pt>
                <c:pt idx="191">
                  <c:v>301.9644028169014</c:v>
                </c:pt>
                <c:pt idx="192">
                  <c:v>303.07049953051643</c:v>
                </c:pt>
                <c:pt idx="193">
                  <c:v>305.7251316431924</c:v>
                </c:pt>
                <c:pt idx="194">
                  <c:v>305.2826929577464</c:v>
                </c:pt>
                <c:pt idx="195">
                  <c:v>307.93732507042245</c:v>
                </c:pt>
                <c:pt idx="196">
                  <c:v>311.91927323943656</c:v>
                </c:pt>
                <c:pt idx="197">
                  <c:v>313.6890279812206</c:v>
                </c:pt>
                <c:pt idx="198">
                  <c:v>316.34366009389663</c:v>
                </c:pt>
                <c:pt idx="199">
                  <c:v>319.44073089201873</c:v>
                </c:pt>
                <c:pt idx="200">
                  <c:v>320.9892662910798</c:v>
                </c:pt>
                <c:pt idx="201">
                  <c:v>323.2014597183099</c:v>
                </c:pt>
                <c:pt idx="202">
                  <c:v>326.07731117370895</c:v>
                </c:pt>
                <c:pt idx="203">
                  <c:v>327.4046272300469</c:v>
                </c:pt>
                <c:pt idx="204">
                  <c:v>330.280478685446</c:v>
                </c:pt>
                <c:pt idx="205">
                  <c:v>334.041207511737</c:v>
                </c:pt>
                <c:pt idx="206">
                  <c:v>336.1420885622912</c:v>
                </c:pt>
                <c:pt idx="207">
                  <c:v>341.0441676901181</c:v>
                </c:pt>
                <c:pt idx="208">
                  <c:v>343.1450487406722</c:v>
                </c:pt>
                <c:pt idx="209">
                  <c:v>345.5960742986653</c:v>
                </c:pt>
                <c:pt idx="210">
                  <c:v>350.49814992501217</c:v>
                </c:pt>
                <c:pt idx="211">
                  <c:v>355.05008804688026</c:v>
                </c:pt>
                <c:pt idx="212">
                  <c:v>357.1509690974344</c:v>
                </c:pt>
                <c:pt idx="213">
                  <c:v>359.2518501479886</c:v>
                </c:pt>
                <c:pt idx="214">
                  <c:v>359.9521636732272</c:v>
                </c:pt>
                <c:pt idx="215">
                  <c:v>360.3023081806661</c:v>
                </c:pt>
                <c:pt idx="216">
                  <c:v>359.6019946554275</c:v>
                </c:pt>
                <c:pt idx="217">
                  <c:v>361.00259019258385</c:v>
                </c:pt>
                <c:pt idx="218">
                  <c:v>365.20438380701296</c:v>
                </c:pt>
                <c:pt idx="219">
                  <c:v>370.1064349229991</c:v>
                </c:pt>
                <c:pt idx="220">
                  <c:v>371.8571749675943</c:v>
                </c:pt>
                <c:pt idx="221">
                  <c:v>373.2577705047506</c:v>
                </c:pt>
                <c:pt idx="222">
                  <c:v>374.658369543387</c:v>
                </c:pt>
                <c:pt idx="223">
                  <c:v>378.86013514597533</c:v>
                </c:pt>
                <c:pt idx="224">
                  <c:v>379.9105896771728</c:v>
                </c:pt>
                <c:pt idx="225">
                  <c:v>381.31118871580924</c:v>
                </c:pt>
                <c:pt idx="226">
                  <c:v>381.31118871580924</c:v>
                </c:pt>
                <c:pt idx="227">
                  <c:v>381.31118871580924</c:v>
                </c:pt>
                <c:pt idx="228">
                  <c:v>382.3616152351659</c:v>
                </c:pt>
                <c:pt idx="229">
                  <c:v>383.4120697663634</c:v>
                </c:pt>
                <c:pt idx="230">
                  <c:v>385.86309532435655</c:v>
                </c:pt>
                <c:pt idx="231">
                  <c:v>389.01443090610815</c:v>
                </c:pt>
                <c:pt idx="232">
                  <c:v>389.71474443134673</c:v>
                </c:pt>
                <c:pt idx="233">
                  <c:v>390.41502994474456</c:v>
                </c:pt>
                <c:pt idx="234">
                  <c:v>390.41502994474456</c:v>
                </c:pt>
                <c:pt idx="235">
                  <c:v>392.86605550273765</c:v>
                </c:pt>
                <c:pt idx="236">
                  <c:v>393.2162245205373</c:v>
                </c:pt>
                <c:pt idx="237">
                  <c:v>393.56636902797624</c:v>
                </c:pt>
                <c:pt idx="238">
                  <c:v>394.266651039894</c:v>
                </c:pt>
                <c:pt idx="239">
                  <c:v>394.96696456513257</c:v>
                </c:pt>
                <c:pt idx="240">
                  <c:v>395.66725007853034</c:v>
                </c:pt>
                <c:pt idx="241">
                  <c:v>397.41799012312555</c:v>
                </c:pt>
                <c:pt idx="242">
                  <c:v>400.21918469891824</c:v>
                </c:pt>
                <c:pt idx="243">
                  <c:v>405.12123581490437</c:v>
                </c:pt>
                <c:pt idx="244">
                  <c:v>406.1716903461018</c:v>
                </c:pt>
                <c:pt idx="245">
                  <c:v>408.27257839961607</c:v>
                </c:pt>
                <c:pt idx="246">
                  <c:v>410.02331844421127</c:v>
                </c:pt>
                <c:pt idx="247">
                  <c:v>413.5247985334018</c:v>
                </c:pt>
                <c:pt idx="248">
                  <c:v>414.2250945512399</c:v>
                </c:pt>
                <c:pt idx="249">
                  <c:v>415.9758345958352</c:v>
                </c:pt>
                <c:pt idx="250">
                  <c:v>418.07672264934956</c:v>
                </c:pt>
                <c:pt idx="251">
                  <c:v>419.1271666761067</c:v>
                </c:pt>
                <c:pt idx="252">
                  <c:v>419.8274626939448</c:v>
                </c:pt>
                <c:pt idx="253">
                  <c:v>422.2784987563781</c:v>
                </c:pt>
                <c:pt idx="254">
                  <c:v>424.7295348188115</c:v>
                </c:pt>
                <c:pt idx="255">
                  <c:v>429.2814589347592</c:v>
                </c:pt>
                <c:pt idx="256">
                  <c:v>431.0321989793545</c:v>
                </c:pt>
                <c:pt idx="257">
                  <c:v>431.38234698827364</c:v>
                </c:pt>
                <c:pt idx="258">
                  <c:v>432.4327910150308</c:v>
                </c:pt>
                <c:pt idx="259">
                  <c:v>433.83338305070697</c:v>
                </c:pt>
                <c:pt idx="260">
                  <c:v>434.88382707746416</c:v>
                </c:pt>
                <c:pt idx="261">
                  <c:v>438.73545517557375</c:v>
                </c:pt>
                <c:pt idx="262">
                  <c:v>441.5366392469262</c:v>
                </c:pt>
                <c:pt idx="263">
                  <c:v>442.58708327368333</c:v>
                </c:pt>
                <c:pt idx="264">
                  <c:v>443.6400263742551</c:v>
                </c:pt>
              </c:numCache>
            </c:numRef>
          </c:val>
          <c:smooth val="0"/>
        </c:ser>
        <c:marker val="1"/>
        <c:axId val="23486706"/>
        <c:axId val="10053763"/>
      </c:lineChart>
      <c:dateAx>
        <c:axId val="234867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3763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10053763"/>
        <c:scaling>
          <c:orientation val="minMax"/>
          <c:max val="46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706"/>
        <c:crossesAt val="1"/>
        <c:crossBetween val="midCat"/>
        <c:dispUnits/>
        <c:maj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MSCI World Index (US$)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94"/>
          <c:w val="0.93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Calcs!$D$6</c:f>
              <c:strCache>
                <c:ptCount val="1"/>
                <c:pt idx="0">
                  <c:v>MSCI World (USD)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Calcs!$D$5</c:f>
                  <c:strCache>
                    <c:ptCount val="1"/>
                    <c:pt idx="0">
                      <c:v>7.3%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Calcs!$D$7:$D$271</c:f>
              <c:numCache>
                <c:ptCount val="265"/>
                <c:pt idx="0">
                  <c:v>100</c:v>
                </c:pt>
                <c:pt idx="1">
                  <c:v>103.67643406262603</c:v>
                </c:pt>
                <c:pt idx="2">
                  <c:v>113.29228867831175</c:v>
                </c:pt>
                <c:pt idx="3">
                  <c:v>109.9710296399767</c:v>
                </c:pt>
                <c:pt idx="4">
                  <c:v>110.8492806091326</c:v>
                </c:pt>
                <c:pt idx="5">
                  <c:v>113.37961702694165</c:v>
                </c:pt>
                <c:pt idx="6">
                  <c:v>106.3982172697522</c:v>
                </c:pt>
                <c:pt idx="7">
                  <c:v>111.44160326502713</c:v>
                </c:pt>
                <c:pt idx="8">
                  <c:v>111.10619882250785</c:v>
                </c:pt>
                <c:pt idx="9">
                  <c:v>114.03919940072286</c:v>
                </c:pt>
                <c:pt idx="10">
                  <c:v>115.9075690529792</c:v>
                </c:pt>
                <c:pt idx="11">
                  <c:v>110.87600566690445</c:v>
                </c:pt>
                <c:pt idx="12">
                  <c:v>118.96724044405323</c:v>
                </c:pt>
                <c:pt idx="13">
                  <c:v>116.78452847659223</c:v>
                </c:pt>
                <c:pt idx="14">
                  <c:v>114.78909061284828</c:v>
                </c:pt>
                <c:pt idx="15">
                  <c:v>109.40125935625395</c:v>
                </c:pt>
                <c:pt idx="16">
                  <c:v>110.94564977656262</c:v>
                </c:pt>
                <c:pt idx="17">
                  <c:v>115.37902887697133</c:v>
                </c:pt>
                <c:pt idx="18">
                  <c:v>111.53479324342848</c:v>
                </c:pt>
                <c:pt idx="19">
                  <c:v>111.84009473983303</c:v>
                </c:pt>
                <c:pt idx="20">
                  <c:v>114.58085373147375</c:v>
                </c:pt>
                <c:pt idx="21">
                  <c:v>113.55159128345848</c:v>
                </c:pt>
                <c:pt idx="22">
                  <c:v>110.49619192764165</c:v>
                </c:pt>
                <c:pt idx="23">
                  <c:v>112.49381548384274</c:v>
                </c:pt>
                <c:pt idx="24">
                  <c:v>113.42352957539941</c:v>
                </c:pt>
                <c:pt idx="25">
                  <c:v>113.82380934403392</c:v>
                </c:pt>
                <c:pt idx="26">
                  <c:v>116.5412211662457</c:v>
                </c:pt>
                <c:pt idx="27">
                  <c:v>123.3192521752607</c:v>
                </c:pt>
                <c:pt idx="28">
                  <c:v>129.05679422500307</c:v>
                </c:pt>
                <c:pt idx="29">
                  <c:v>132.0525837865333</c:v>
                </c:pt>
                <c:pt idx="30">
                  <c:v>130.96589723668856</c:v>
                </c:pt>
                <c:pt idx="31">
                  <c:v>133.68479930375753</c:v>
                </c:pt>
                <c:pt idx="32">
                  <c:v>139.83494047962031</c:v>
                </c:pt>
                <c:pt idx="33">
                  <c:v>137.27350761912513</c:v>
                </c:pt>
                <c:pt idx="34">
                  <c:v>141.07869883741023</c:v>
                </c:pt>
                <c:pt idx="35">
                  <c:v>133.12039390152057</c:v>
                </c:pt>
                <c:pt idx="36">
                  <c:v>139.65710459333198</c:v>
                </c:pt>
                <c:pt idx="37">
                  <c:v>148.89145652558346</c:v>
                </c:pt>
                <c:pt idx="38">
                  <c:v>146.98861254229806</c:v>
                </c:pt>
                <c:pt idx="39">
                  <c:v>140.6763327259757</c:v>
                </c:pt>
                <c:pt idx="40">
                  <c:v>145.04980398312637</c:v>
                </c:pt>
                <c:pt idx="41">
                  <c:v>145.44799740896084</c:v>
                </c:pt>
                <c:pt idx="42">
                  <c:v>145.06967391455524</c:v>
                </c:pt>
                <c:pt idx="43">
                  <c:v>147.8533519580823</c:v>
                </c:pt>
                <c:pt idx="44">
                  <c:v>152.33163710352025</c:v>
                </c:pt>
                <c:pt idx="45">
                  <c:v>148.35566382460405</c:v>
                </c:pt>
                <c:pt idx="46">
                  <c:v>152.60276231786716</c:v>
                </c:pt>
                <c:pt idx="47">
                  <c:v>146.0112106153121</c:v>
                </c:pt>
                <c:pt idx="48">
                  <c:v>147.45247609150493</c:v>
                </c:pt>
                <c:pt idx="49">
                  <c:v>145.2660881867296</c:v>
                </c:pt>
                <c:pt idx="50">
                  <c:v>147.41214013070436</c:v>
                </c:pt>
                <c:pt idx="51">
                  <c:v>154.54733315715322</c:v>
                </c:pt>
                <c:pt idx="52">
                  <c:v>159.9639758143194</c:v>
                </c:pt>
                <c:pt idx="53">
                  <c:v>161.36291833656878</c:v>
                </c:pt>
                <c:pt idx="54">
                  <c:v>161.34453864999708</c:v>
                </c:pt>
                <c:pt idx="55">
                  <c:v>169.44898693154605</c:v>
                </c:pt>
                <c:pt idx="56">
                  <c:v>165.70439900411898</c:v>
                </c:pt>
                <c:pt idx="57">
                  <c:v>170.5630939867626</c:v>
                </c:pt>
                <c:pt idx="58">
                  <c:v>167.90936529478032</c:v>
                </c:pt>
                <c:pt idx="59">
                  <c:v>173.77139246492453</c:v>
                </c:pt>
                <c:pt idx="60">
                  <c:v>178.8843232202005</c:v>
                </c:pt>
                <c:pt idx="61">
                  <c:v>182.15223149264904</c:v>
                </c:pt>
                <c:pt idx="62">
                  <c:v>183.29505059878034</c:v>
                </c:pt>
                <c:pt idx="63">
                  <c:v>186.3787646068833</c:v>
                </c:pt>
                <c:pt idx="64">
                  <c:v>190.7950555662632</c:v>
                </c:pt>
                <c:pt idx="65">
                  <c:v>190.99425162883756</c:v>
                </c:pt>
                <c:pt idx="66">
                  <c:v>191.99430527765242</c:v>
                </c:pt>
                <c:pt idx="67">
                  <c:v>185.24399282298072</c:v>
                </c:pt>
                <c:pt idx="68">
                  <c:v>187.40862315284144</c:v>
                </c:pt>
                <c:pt idx="69">
                  <c:v>194.78096381089384</c:v>
                </c:pt>
                <c:pt idx="70">
                  <c:v>196.17593234685745</c:v>
                </c:pt>
                <c:pt idx="71">
                  <c:v>207.20424103816418</c:v>
                </c:pt>
                <c:pt idx="72">
                  <c:v>203.9210329185154</c:v>
                </c:pt>
                <c:pt idx="73">
                  <c:v>206.4136164666096</c:v>
                </c:pt>
                <c:pt idx="74">
                  <c:v>208.8229450020168</c:v>
                </c:pt>
                <c:pt idx="75">
                  <c:v>204.72834823247027</c:v>
                </c:pt>
                <c:pt idx="76">
                  <c:v>211.4561083149702</c:v>
                </c:pt>
                <c:pt idx="77">
                  <c:v>224.5456243430504</c:v>
                </c:pt>
                <c:pt idx="78">
                  <c:v>235.78127576881732</c:v>
                </c:pt>
                <c:pt idx="79">
                  <c:v>246.67625722023635</c:v>
                </c:pt>
                <c:pt idx="80">
                  <c:v>230.2107404927346</c:v>
                </c:pt>
                <c:pt idx="81">
                  <c:v>242.75413145549237</c:v>
                </c:pt>
                <c:pt idx="82">
                  <c:v>230.01472361918886</c:v>
                </c:pt>
                <c:pt idx="83">
                  <c:v>234.12154039656414</c:v>
                </c:pt>
                <c:pt idx="84">
                  <c:v>237.01152257323562</c:v>
                </c:pt>
                <c:pt idx="85">
                  <c:v>243.65404064990574</c:v>
                </c:pt>
                <c:pt idx="86">
                  <c:v>260.1750938357512</c:v>
                </c:pt>
                <c:pt idx="87">
                  <c:v>271.2010181352864</c:v>
                </c:pt>
                <c:pt idx="88">
                  <c:v>273.89160555006924</c:v>
                </c:pt>
                <c:pt idx="89">
                  <c:v>270.4992121572189</c:v>
                </c:pt>
                <c:pt idx="90">
                  <c:v>276.9582314171434</c:v>
                </c:pt>
                <c:pt idx="91">
                  <c:v>276.55397766222313</c:v>
                </c:pt>
                <c:pt idx="92">
                  <c:v>239.71462804481868</c:v>
                </c:pt>
                <c:pt idx="93">
                  <c:v>243.9957041208251</c:v>
                </c:pt>
                <c:pt idx="94">
                  <c:v>266.0954392546392</c:v>
                </c:pt>
                <c:pt idx="95">
                  <c:v>281.96167885024636</c:v>
                </c:pt>
                <c:pt idx="96">
                  <c:v>295.7791298162231</c:v>
                </c:pt>
                <c:pt idx="97">
                  <c:v>302.29676537386274</c:v>
                </c:pt>
                <c:pt idx="98">
                  <c:v>294.297130980601</c:v>
                </c:pt>
                <c:pt idx="99">
                  <c:v>306.59383674466943</c:v>
                </c:pt>
                <c:pt idx="100">
                  <c:v>318.72293963713537</c:v>
                </c:pt>
                <c:pt idx="101">
                  <c:v>307.11929708130583</c:v>
                </c:pt>
                <c:pt idx="102">
                  <c:v>321.4869464485479</c:v>
                </c:pt>
                <c:pt idx="103">
                  <c:v>320.56696862339135</c:v>
                </c:pt>
                <c:pt idx="104">
                  <c:v>320.0426011329836</c:v>
                </c:pt>
                <c:pt idx="105">
                  <c:v>316.9825323432809</c:v>
                </c:pt>
                <c:pt idx="106">
                  <c:v>333.5028900815264</c:v>
                </c:pt>
                <c:pt idx="107">
                  <c:v>342.9285894534379</c:v>
                </c:pt>
                <c:pt idx="108">
                  <c:v>370.72910726385095</c:v>
                </c:pt>
                <c:pt idx="109">
                  <c:v>349.54090523433615</c:v>
                </c:pt>
                <c:pt idx="110">
                  <c:v>350.527149280808</c:v>
                </c:pt>
                <c:pt idx="111">
                  <c:v>374.7987672694543</c:v>
                </c:pt>
                <c:pt idx="112">
                  <c:v>358.9941244612766</c:v>
                </c:pt>
                <c:pt idx="113">
                  <c:v>349.94962972382797</c:v>
                </c:pt>
                <c:pt idx="114">
                  <c:v>361.7815777917752</c:v>
                </c:pt>
                <c:pt idx="115">
                  <c:v>351.6414550353388</c:v>
                </c:pt>
                <c:pt idx="116">
                  <c:v>363.1241890584237</c:v>
                </c:pt>
                <c:pt idx="117">
                  <c:v>343.858601593966</c:v>
                </c:pt>
                <c:pt idx="118">
                  <c:v>338.1403333777096</c:v>
                </c:pt>
                <c:pt idx="119">
                  <c:v>317.65443407454813</c:v>
                </c:pt>
                <c:pt idx="120">
                  <c:v>322.8380024360537</c:v>
                </c:pt>
                <c:pt idx="121">
                  <c:v>329.10825734740405</c:v>
                </c:pt>
                <c:pt idx="122">
                  <c:v>301.33148410504845</c:v>
                </c:pt>
                <c:pt idx="123">
                  <c:v>281.59637016092665</c:v>
                </c:pt>
                <c:pt idx="124">
                  <c:v>302.48105898786554</c:v>
                </c:pt>
                <c:pt idx="125">
                  <c:v>298.7241517029526</c:v>
                </c:pt>
                <c:pt idx="126">
                  <c:v>289.4071408559571</c:v>
                </c:pt>
                <c:pt idx="127">
                  <c:v>285.59608800790045</c:v>
                </c:pt>
                <c:pt idx="128">
                  <c:v>271.9431600741548</c:v>
                </c:pt>
                <c:pt idx="129">
                  <c:v>248.01648409511355</c:v>
                </c:pt>
                <c:pt idx="130">
                  <c:v>252.79222211404164</c:v>
                </c:pt>
                <c:pt idx="131">
                  <c:v>267.7855756219787</c:v>
                </c:pt>
                <c:pt idx="132">
                  <c:v>269.50164224983274</c:v>
                </c:pt>
                <c:pt idx="133">
                  <c:v>261.3661968752548</c:v>
                </c:pt>
                <c:pt idx="134">
                  <c:v>259.1449372408218</c:v>
                </c:pt>
                <c:pt idx="135">
                  <c:v>270.65538981824994</c:v>
                </c:pt>
                <c:pt idx="136">
                  <c:v>261.5630085460577</c:v>
                </c:pt>
                <c:pt idx="137">
                  <c:v>262.1693395036096</c:v>
                </c:pt>
                <c:pt idx="138">
                  <c:v>246.3161147130883</c:v>
                </c:pt>
                <c:pt idx="139">
                  <c:v>225.58472240712314</c:v>
                </c:pt>
                <c:pt idx="140">
                  <c:v>226.05375213850155</c:v>
                </c:pt>
                <c:pt idx="141">
                  <c:v>201.24326160950434</c:v>
                </c:pt>
                <c:pt idx="142">
                  <c:v>216.13269537606843</c:v>
                </c:pt>
                <c:pt idx="143">
                  <c:v>227.83399864487086</c:v>
                </c:pt>
                <c:pt idx="144">
                  <c:v>216.8375811935075</c:v>
                </c:pt>
                <c:pt idx="145">
                  <c:v>210.28586870346726</c:v>
                </c:pt>
                <c:pt idx="146">
                  <c:v>206.68523842924236</c:v>
                </c:pt>
                <c:pt idx="147">
                  <c:v>206.11735578900536</c:v>
                </c:pt>
                <c:pt idx="148">
                  <c:v>224.52585376127888</c:v>
                </c:pt>
                <c:pt idx="149">
                  <c:v>237.46753749952828</c:v>
                </c:pt>
                <c:pt idx="150">
                  <c:v>241.66555726216208</c:v>
                </c:pt>
                <c:pt idx="151">
                  <c:v>246.61843571977855</c:v>
                </c:pt>
                <c:pt idx="152">
                  <c:v>252.00567087843004</c:v>
                </c:pt>
                <c:pt idx="153">
                  <c:v>253.60420686188237</c:v>
                </c:pt>
                <c:pt idx="154">
                  <c:v>268.7044606009067</c:v>
                </c:pt>
                <c:pt idx="155">
                  <c:v>272.8602567592542</c:v>
                </c:pt>
                <c:pt idx="156">
                  <c:v>290.0455617527667</c:v>
                </c:pt>
                <c:pt idx="157">
                  <c:v>294.76367697055105</c:v>
                </c:pt>
                <c:pt idx="158">
                  <c:v>299.804976623026</c:v>
                </c:pt>
                <c:pt idx="159">
                  <c:v>297.932732334141</c:v>
                </c:pt>
                <c:pt idx="160">
                  <c:v>291.9961929211385</c:v>
                </c:pt>
                <c:pt idx="161">
                  <c:v>294.85825784415243</c:v>
                </c:pt>
                <c:pt idx="162">
                  <c:v>301.03870066544425</c:v>
                </c:pt>
                <c:pt idx="163">
                  <c:v>291.28961815952795</c:v>
                </c:pt>
                <c:pt idx="164">
                  <c:v>292.68627563966294</c:v>
                </c:pt>
                <c:pt idx="165">
                  <c:v>298.31681810866087</c:v>
                </c:pt>
                <c:pt idx="166">
                  <c:v>305.68935746602756</c:v>
                </c:pt>
                <c:pt idx="167">
                  <c:v>321.88245743363956</c:v>
                </c:pt>
                <c:pt idx="168">
                  <c:v>334.2676837422236</c:v>
                </c:pt>
                <c:pt idx="169">
                  <c:v>326.8046368471984</c:v>
                </c:pt>
                <c:pt idx="170">
                  <c:v>337.30539885906876</c:v>
                </c:pt>
                <c:pt idx="171">
                  <c:v>330.89744532291644</c:v>
                </c:pt>
                <c:pt idx="172">
                  <c:v>323.9186286568127</c:v>
                </c:pt>
                <c:pt idx="173">
                  <c:v>329.92212973873046</c:v>
                </c:pt>
                <c:pt idx="174">
                  <c:v>332.9225887341465</c:v>
                </c:pt>
                <c:pt idx="175">
                  <c:v>344.6263757443775</c:v>
                </c:pt>
                <c:pt idx="176">
                  <c:v>347.38412352739</c:v>
                </c:pt>
                <c:pt idx="177">
                  <c:v>356.50730319329693</c:v>
                </c:pt>
                <c:pt idx="178">
                  <c:v>347.9287583478552</c:v>
                </c:pt>
                <c:pt idx="179">
                  <c:v>359.71103158723025</c:v>
                </c:pt>
                <c:pt idx="180">
                  <c:v>367.7720640686071</c:v>
                </c:pt>
                <c:pt idx="181">
                  <c:v>384.26599479805213</c:v>
                </c:pt>
                <c:pt idx="182">
                  <c:v>383.8551839657603</c:v>
                </c:pt>
                <c:pt idx="183">
                  <c:v>392.4689979394883</c:v>
                </c:pt>
                <c:pt idx="184">
                  <c:v>404.5941268456684</c:v>
                </c:pt>
                <c:pt idx="185">
                  <c:v>391.13602358958275</c:v>
                </c:pt>
                <c:pt idx="186">
                  <c:v>391.18261857878343</c:v>
                </c:pt>
                <c:pt idx="187">
                  <c:v>393.70888166064947</c:v>
                </c:pt>
                <c:pt idx="188">
                  <c:v>404.12996524748996</c:v>
                </c:pt>
                <c:pt idx="189">
                  <c:v>409.0651594661348</c:v>
                </c:pt>
                <c:pt idx="190">
                  <c:v>424.1625320651019</c:v>
                </c:pt>
                <c:pt idx="191">
                  <c:v>434.7693001611452</c:v>
                </c:pt>
                <c:pt idx="192">
                  <c:v>443.7251750044211</c:v>
                </c:pt>
                <c:pt idx="193">
                  <c:v>449.0520055715288</c:v>
                </c:pt>
                <c:pt idx="194">
                  <c:v>446.90039004675396</c:v>
                </c:pt>
                <c:pt idx="195">
                  <c:v>455.2709960597926</c:v>
                </c:pt>
                <c:pt idx="196">
                  <c:v>475.61830259123775</c:v>
                </c:pt>
                <c:pt idx="197">
                  <c:v>489.4152875278427</c:v>
                </c:pt>
                <c:pt idx="198">
                  <c:v>485.81197481287495</c:v>
                </c:pt>
                <c:pt idx="199">
                  <c:v>475.15205465025934</c:v>
                </c:pt>
                <c:pt idx="200">
                  <c:v>474.9980626816856</c:v>
                </c:pt>
                <c:pt idx="201">
                  <c:v>497.7485380697951</c:v>
                </c:pt>
                <c:pt idx="202">
                  <c:v>513.1234936108234</c:v>
                </c:pt>
                <c:pt idx="203">
                  <c:v>492.3816695908581</c:v>
                </c:pt>
                <c:pt idx="204">
                  <c:v>486.17171992139447</c:v>
                </c:pt>
                <c:pt idx="205">
                  <c:v>449.1271139123298</c:v>
                </c:pt>
                <c:pt idx="206">
                  <c:v>446.7450071829801</c:v>
                </c:pt>
                <c:pt idx="207">
                  <c:v>442.6825997023483</c:v>
                </c:pt>
                <c:pt idx="208">
                  <c:v>466.3052657305278</c:v>
                </c:pt>
                <c:pt idx="209">
                  <c:v>473.9966181376706</c:v>
                </c:pt>
                <c:pt idx="210">
                  <c:v>436.36078231894004</c:v>
                </c:pt>
                <c:pt idx="211">
                  <c:v>425.8095506812405</c:v>
                </c:pt>
                <c:pt idx="212">
                  <c:v>420.02173770498314</c:v>
                </c:pt>
                <c:pt idx="213">
                  <c:v>370.24517508390073</c:v>
                </c:pt>
                <c:pt idx="214">
                  <c:v>300.14256675800203</c:v>
                </c:pt>
                <c:pt idx="215">
                  <c:v>280.9217859889165</c:v>
                </c:pt>
                <c:pt idx="216">
                  <c:v>290.07943998585256</c:v>
                </c:pt>
                <c:pt idx="217">
                  <c:v>264.7516357921049</c:v>
                </c:pt>
                <c:pt idx="218">
                  <c:v>237.83056114673346</c:v>
                </c:pt>
                <c:pt idx="219">
                  <c:v>255.90643646688773</c:v>
                </c:pt>
                <c:pt idx="220">
                  <c:v>284.87242510526096</c:v>
                </c:pt>
                <c:pt idx="221">
                  <c:v>311.04251569227836</c:v>
                </c:pt>
                <c:pt idx="222">
                  <c:v>309.7704426822023</c:v>
                </c:pt>
                <c:pt idx="223">
                  <c:v>336.10078426619356</c:v>
                </c:pt>
                <c:pt idx="224">
                  <c:v>350.115643000916</c:v>
                </c:pt>
                <c:pt idx="225">
                  <c:v>364.1916017747823</c:v>
                </c:pt>
                <c:pt idx="226">
                  <c:v>357.7901059663444</c:v>
                </c:pt>
                <c:pt idx="227">
                  <c:v>372.59161528633575</c:v>
                </c:pt>
                <c:pt idx="228">
                  <c:v>379.4023323325512</c:v>
                </c:pt>
                <c:pt idx="229">
                  <c:v>363.79380574757647</c:v>
                </c:pt>
                <c:pt idx="230">
                  <c:v>369.06708684948336</c:v>
                </c:pt>
                <c:pt idx="231">
                  <c:v>392.12912276239746</c:v>
                </c:pt>
                <c:pt idx="232">
                  <c:v>392.40312911680155</c:v>
                </c:pt>
                <c:pt idx="233">
                  <c:v>355.18853584436295</c:v>
                </c:pt>
                <c:pt idx="234">
                  <c:v>343.14288666389825</c:v>
                </c:pt>
                <c:pt idx="235">
                  <c:v>371.05268909717006</c:v>
                </c:pt>
                <c:pt idx="236">
                  <c:v>357.3509804817665</c:v>
                </c:pt>
                <c:pt idx="237">
                  <c:v>390.8098586651779</c:v>
                </c:pt>
                <c:pt idx="238">
                  <c:v>405.4644298422528</c:v>
                </c:pt>
                <c:pt idx="239">
                  <c:v>396.90128419366846</c:v>
                </c:pt>
                <c:pt idx="240">
                  <c:v>426.2144998837611</c:v>
                </c:pt>
                <c:pt idx="241">
                  <c:v>435.94331505962</c:v>
                </c:pt>
                <c:pt idx="242">
                  <c:v>451.39973731950676</c:v>
                </c:pt>
                <c:pt idx="243">
                  <c:v>447.15542061664365</c:v>
                </c:pt>
                <c:pt idx="244">
                  <c:v>466.4351157324158</c:v>
                </c:pt>
                <c:pt idx="245">
                  <c:v>457.23106544559334</c:v>
                </c:pt>
                <c:pt idx="246">
                  <c:v>450.1739612496599</c:v>
                </c:pt>
                <c:pt idx="247">
                  <c:v>442.13071235691183</c:v>
                </c:pt>
                <c:pt idx="248">
                  <c:v>411.16471577056603</c:v>
                </c:pt>
                <c:pt idx="249">
                  <c:v>375.81561101032656</c:v>
                </c:pt>
                <c:pt idx="250">
                  <c:v>414.79505159227716</c:v>
                </c:pt>
                <c:pt idx="251">
                  <c:v>404.9054886711588</c:v>
                </c:pt>
                <c:pt idx="252">
                  <c:v>404.833360820072</c:v>
                </c:pt>
                <c:pt idx="253">
                  <c:v>425.2682937491185</c:v>
                </c:pt>
                <c:pt idx="254">
                  <c:v>446.27657354954505</c:v>
                </c:pt>
                <c:pt idx="255">
                  <c:v>452.25970795174817</c:v>
                </c:pt>
                <c:pt idx="256">
                  <c:v>447.43906388779084</c:v>
                </c:pt>
                <c:pt idx="257">
                  <c:v>409.2417038068805</c:v>
                </c:pt>
                <c:pt idx="258">
                  <c:v>430.2987642889648</c:v>
                </c:pt>
                <c:pt idx="259">
                  <c:v>435.94987213699164</c:v>
                </c:pt>
                <c:pt idx="260">
                  <c:v>447.22258098487345</c:v>
                </c:pt>
                <c:pt idx="261">
                  <c:v>459.7091439437447</c:v>
                </c:pt>
                <c:pt idx="262">
                  <c:v>456.7333236633005</c:v>
                </c:pt>
                <c:pt idx="263">
                  <c:v>462.82842512910537</c:v>
                </c:pt>
                <c:pt idx="264">
                  <c:v>471.78161753163835</c:v>
                </c:pt>
              </c:numCache>
            </c:numRef>
          </c:val>
          <c:smooth val="0"/>
        </c:ser>
        <c:marker val="1"/>
        <c:axId val="23375004"/>
        <c:axId val="9048445"/>
      </c:lineChart>
      <c:dateAx>
        <c:axId val="233750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844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9048445"/>
        <c:scaling>
          <c:orientation val="minMax"/>
          <c:max val="5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5004"/>
        <c:crossesAt val="1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S&amp;P 500 Index (US$)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0775"/>
          <c:w val="0.929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Calcs!$E$6</c:f>
              <c:strCache>
                <c:ptCount val="1"/>
                <c:pt idx="0">
                  <c:v>S&amp;P 500 (US $)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Calcs!$E$5</c:f>
                  <c:strCache>
                    <c:ptCount val="1"/>
                    <c:pt idx="0">
                      <c:v>8.7%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Calcs!$E$7:$E$271</c:f>
              <c:numCache>
                <c:ptCount val="265"/>
                <c:pt idx="0">
                  <c:v>100</c:v>
                </c:pt>
                <c:pt idx="1">
                  <c:v>104.29600549364461</c:v>
                </c:pt>
                <c:pt idx="2">
                  <c:v>111.63749123341327</c:v>
                </c:pt>
                <c:pt idx="3">
                  <c:v>114.28266183895867</c:v>
                </c:pt>
                <c:pt idx="4">
                  <c:v>114.49633311185293</c:v>
                </c:pt>
                <c:pt idx="5">
                  <c:v>119.29237258354989</c:v>
                </c:pt>
                <c:pt idx="6">
                  <c:v>113.76825572629876</c:v>
                </c:pt>
                <c:pt idx="7">
                  <c:v>119.01780665939921</c:v>
                </c:pt>
                <c:pt idx="8">
                  <c:v>121.71106160893807</c:v>
                </c:pt>
                <c:pt idx="9">
                  <c:v>119.60036825894967</c:v>
                </c:pt>
                <c:pt idx="10">
                  <c:v>121.15827442004286</c:v>
                </c:pt>
                <c:pt idx="11">
                  <c:v>116.17639410951836</c:v>
                </c:pt>
                <c:pt idx="12">
                  <c:v>129.36551096427723</c:v>
                </c:pt>
                <c:pt idx="13">
                  <c:v>126.9160838475318</c:v>
                </c:pt>
                <c:pt idx="14">
                  <c:v>128.45182535247872</c:v>
                </c:pt>
                <c:pt idx="15">
                  <c:v>125.87927971845906</c:v>
                </c:pt>
                <c:pt idx="16">
                  <c:v>129.52603026190022</c:v>
                </c:pt>
                <c:pt idx="17">
                  <c:v>130.03226170377758</c:v>
                </c:pt>
                <c:pt idx="18">
                  <c:v>128.01760412029998</c:v>
                </c:pt>
                <c:pt idx="19">
                  <c:v>133.1969226684452</c:v>
                </c:pt>
                <c:pt idx="20">
                  <c:v>130.35705533072448</c:v>
                </c:pt>
                <c:pt idx="21">
                  <c:v>131.80307483927726</c:v>
                </c:pt>
                <c:pt idx="22">
                  <c:v>132.21177514803725</c:v>
                </c:pt>
                <c:pt idx="23">
                  <c:v>136.57912624399975</c:v>
                </c:pt>
                <c:pt idx="24">
                  <c:v>138.18096295295703</c:v>
                </c:pt>
                <c:pt idx="25">
                  <c:v>139.28991021320448</c:v>
                </c:pt>
                <c:pt idx="26">
                  <c:v>141.07826898355458</c:v>
                </c:pt>
                <c:pt idx="27">
                  <c:v>143.96876278849996</c:v>
                </c:pt>
                <c:pt idx="28">
                  <c:v>140.4531060509014</c:v>
                </c:pt>
                <c:pt idx="29">
                  <c:v>144.08952194957268</c:v>
                </c:pt>
                <c:pt idx="30">
                  <c:v>144.44774532776867</c:v>
                </c:pt>
                <c:pt idx="31">
                  <c:v>143.8285638615418</c:v>
                </c:pt>
                <c:pt idx="32">
                  <c:v>149.17524716333122</c:v>
                </c:pt>
                <c:pt idx="33">
                  <c:v>147.96205623542136</c:v>
                </c:pt>
                <c:pt idx="34">
                  <c:v>150.98286293253702</c:v>
                </c:pt>
                <c:pt idx="35">
                  <c:v>149.44177133817547</c:v>
                </c:pt>
                <c:pt idx="36">
                  <c:v>151.18877491426164</c:v>
                </c:pt>
                <c:pt idx="37">
                  <c:v>156.2796176048515</c:v>
                </c:pt>
                <c:pt idx="38">
                  <c:v>151.95023220551136</c:v>
                </c:pt>
                <c:pt idx="39">
                  <c:v>145.2704461891497</c:v>
                </c:pt>
                <c:pt idx="40">
                  <c:v>147.09437806955162</c:v>
                </c:pt>
                <c:pt idx="41">
                  <c:v>149.3827209724005</c:v>
                </c:pt>
                <c:pt idx="42">
                  <c:v>145.65786244654285</c:v>
                </c:pt>
                <c:pt idx="43">
                  <c:v>150.39885581193352</c:v>
                </c:pt>
                <c:pt idx="44">
                  <c:v>156.4514186127618</c:v>
                </c:pt>
                <c:pt idx="45">
                  <c:v>152.55095420173936</c:v>
                </c:pt>
                <c:pt idx="46">
                  <c:v>155.92579725055265</c:v>
                </c:pt>
                <c:pt idx="47">
                  <c:v>150.15660642166927</c:v>
                </c:pt>
                <c:pt idx="48">
                  <c:v>152.30549808086326</c:v>
                </c:pt>
                <c:pt idx="49">
                  <c:v>156.20263945498223</c:v>
                </c:pt>
                <c:pt idx="50">
                  <c:v>162.1947894449051</c:v>
                </c:pt>
                <c:pt idx="51">
                  <c:v>166.90401457749846</c:v>
                </c:pt>
                <c:pt idx="52">
                  <c:v>171.76628217468192</c:v>
                </c:pt>
                <c:pt idx="53">
                  <c:v>178.4947672968642</c:v>
                </c:pt>
                <c:pt idx="54">
                  <c:v>182.56814593315968</c:v>
                </c:pt>
                <c:pt idx="55">
                  <c:v>188.56971673270394</c:v>
                </c:pt>
                <c:pt idx="56">
                  <c:v>188.93425388101656</c:v>
                </c:pt>
                <c:pt idx="57">
                  <c:v>196.82447270465818</c:v>
                </c:pt>
                <c:pt idx="58">
                  <c:v>196.06582337959188</c:v>
                </c:pt>
                <c:pt idx="59">
                  <c:v>204.55335808663548</c:v>
                </c:pt>
                <c:pt idx="60">
                  <c:v>208.41921306830812</c:v>
                </c:pt>
                <c:pt idx="61">
                  <c:v>215.44710381549461</c:v>
                </c:pt>
                <c:pt idx="62">
                  <c:v>217.3493762908962</c:v>
                </c:pt>
                <c:pt idx="63">
                  <c:v>219.3674566023844</c:v>
                </c:pt>
                <c:pt idx="64">
                  <c:v>222.54178760444123</c:v>
                </c:pt>
                <c:pt idx="65">
                  <c:v>228.1426001534249</c:v>
                </c:pt>
                <c:pt idx="66">
                  <c:v>228.94129207317823</c:v>
                </c:pt>
                <c:pt idx="67">
                  <c:v>218.7593408490462</c:v>
                </c:pt>
                <c:pt idx="68">
                  <c:v>223.2795017970156</c:v>
                </c:pt>
                <c:pt idx="69">
                  <c:v>235.7432163109276</c:v>
                </c:pt>
                <c:pt idx="70">
                  <c:v>242.1747880857832</c:v>
                </c:pt>
                <c:pt idx="71">
                  <c:v>260.3602736919658</c:v>
                </c:pt>
                <c:pt idx="72">
                  <c:v>255.11436148427467</c:v>
                </c:pt>
                <c:pt idx="73">
                  <c:v>270.9866811019393</c:v>
                </c:pt>
                <c:pt idx="74">
                  <c:v>273.0099121206279</c:v>
                </c:pt>
                <c:pt idx="75">
                  <c:v>261.7258757074541</c:v>
                </c:pt>
                <c:pt idx="76">
                  <c:v>277.2717069493511</c:v>
                </c:pt>
                <c:pt idx="77">
                  <c:v>294.01499453941994</c:v>
                </c:pt>
                <c:pt idx="78">
                  <c:v>307.10177847273593</c:v>
                </c:pt>
                <c:pt idx="79">
                  <c:v>331.4378730835843</c:v>
                </c:pt>
                <c:pt idx="80">
                  <c:v>312.78683000722305</c:v>
                </c:pt>
                <c:pt idx="81">
                  <c:v>329.808421937959</c:v>
                </c:pt>
                <c:pt idx="82">
                  <c:v>318.73240763494357</c:v>
                </c:pt>
                <c:pt idx="83">
                  <c:v>333.368723676356</c:v>
                </c:pt>
                <c:pt idx="84">
                  <c:v>338.9944590021158</c:v>
                </c:pt>
                <c:pt idx="85">
                  <c:v>342.6793746243935</c:v>
                </c:pt>
                <c:pt idx="86">
                  <c:v>367.26851849544244</c:v>
                </c:pt>
                <c:pt idx="87">
                  <c:v>385.9709024919626</c:v>
                </c:pt>
                <c:pt idx="88">
                  <c:v>389.776610505682</c:v>
                </c:pt>
                <c:pt idx="89">
                  <c:v>382.9565757168087</c:v>
                </c:pt>
                <c:pt idx="90">
                  <c:v>398.41251881046634</c:v>
                </c:pt>
                <c:pt idx="91">
                  <c:v>394.10170918741665</c:v>
                </c:pt>
                <c:pt idx="92">
                  <c:v>337.0735775200546</c:v>
                </c:pt>
                <c:pt idx="93">
                  <c:v>358.55534958265196</c:v>
                </c:pt>
                <c:pt idx="94">
                  <c:v>387.62477795882836</c:v>
                </c:pt>
                <c:pt idx="95">
                  <c:v>410.99536419736825</c:v>
                </c:pt>
                <c:pt idx="96">
                  <c:v>434.5638372835109</c:v>
                </c:pt>
                <c:pt idx="97">
                  <c:v>452.66026550068005</c:v>
                </c:pt>
                <c:pt idx="98">
                  <c:v>438.48468852593624</c:v>
                </c:pt>
                <c:pt idx="99">
                  <c:v>455.917672425324</c:v>
                </c:pt>
                <c:pt idx="100">
                  <c:v>473.50168835197536</c:v>
                </c:pt>
                <c:pt idx="101">
                  <c:v>462.20469209487794</c:v>
                </c:pt>
                <c:pt idx="102">
                  <c:v>487.7415660908016</c:v>
                </c:pt>
                <c:pt idx="103">
                  <c:v>472.4501133238666</c:v>
                </c:pt>
                <c:pt idx="104">
                  <c:v>469.9880752820725</c:v>
                </c:pt>
                <c:pt idx="105">
                  <c:v>457.00945619996503</c:v>
                </c:pt>
                <c:pt idx="106">
                  <c:v>485.8517550037882</c:v>
                </c:pt>
                <c:pt idx="107">
                  <c:v>495.6047021636799</c:v>
                </c:pt>
                <c:pt idx="108">
                  <c:v>524.6757920583082</c:v>
                </c:pt>
                <c:pt idx="109">
                  <c:v>498.2478457167142</c:v>
                </c:pt>
                <c:pt idx="110">
                  <c:v>488.70674215941983</c:v>
                </c:pt>
                <c:pt idx="111">
                  <c:v>536.3831833729864</c:v>
                </c:pt>
                <c:pt idx="112">
                  <c:v>520.1740739651532</c:v>
                </c:pt>
                <c:pt idx="113">
                  <c:v>509.3775270657211</c:v>
                </c:pt>
                <c:pt idx="114">
                  <c:v>521.8636720787316</c:v>
                </c:pt>
                <c:pt idx="115">
                  <c:v>513.6368296167666</c:v>
                </c:pt>
                <c:pt idx="116">
                  <c:v>545.3813027002508</c:v>
                </c:pt>
                <c:pt idx="117">
                  <c:v>516.5193979786972</c:v>
                </c:pt>
                <c:pt idx="118">
                  <c:v>514.2554129363508</c:v>
                </c:pt>
                <c:pt idx="119">
                  <c:v>473.6090224439581</c:v>
                </c:pt>
                <c:pt idx="120">
                  <c:v>475.85174005012203</c:v>
                </c:pt>
                <c:pt idx="121">
                  <c:v>492.6462024085047</c:v>
                </c:pt>
                <c:pt idx="122">
                  <c:v>447.63965519504546</c:v>
                </c:pt>
                <c:pt idx="123">
                  <c:v>419.2177205595136</c:v>
                </c:pt>
                <c:pt idx="124">
                  <c:v>451.6994093800367</c:v>
                </c:pt>
                <c:pt idx="125">
                  <c:v>454.58347310857386</c:v>
                </c:pt>
                <c:pt idx="126">
                  <c:v>443.4622655036709</c:v>
                </c:pt>
                <c:pt idx="127">
                  <c:v>439.01305139359096</c:v>
                </c:pt>
                <c:pt idx="128">
                  <c:v>411.419882161789</c:v>
                </c:pt>
                <c:pt idx="129">
                  <c:v>378.11889859271105</c:v>
                </c:pt>
                <c:pt idx="130">
                  <c:v>385.2592741390806</c:v>
                </c:pt>
                <c:pt idx="131">
                  <c:v>414.68742434898854</c:v>
                </c:pt>
                <c:pt idx="132">
                  <c:v>418.22346791799004</c:v>
                </c:pt>
                <c:pt idx="133">
                  <c:v>412.0409577590508</c:v>
                </c:pt>
                <c:pt idx="134">
                  <c:v>403.9722918536919</c:v>
                </c:pt>
                <c:pt idx="135">
                  <c:v>419.37656172350034</c:v>
                </c:pt>
                <c:pt idx="136">
                  <c:v>394.16866838102203</c:v>
                </c:pt>
                <c:pt idx="137">
                  <c:v>391.6865259659617</c:v>
                </c:pt>
                <c:pt idx="138">
                  <c:v>364.08803987511425</c:v>
                </c:pt>
                <c:pt idx="139">
                  <c:v>335.950557198521</c:v>
                </c:pt>
                <c:pt idx="140">
                  <c:v>338.4860343558823</c:v>
                </c:pt>
                <c:pt idx="141">
                  <c:v>302.0248426915873</c:v>
                </c:pt>
                <c:pt idx="142">
                  <c:v>328.85171961344497</c:v>
                </c:pt>
                <c:pt idx="143">
                  <c:v>348.53041185220985</c:v>
                </c:pt>
                <c:pt idx="144">
                  <c:v>328.40310963147414</c:v>
                </c:pt>
                <c:pt idx="145">
                  <c:v>320.0666069516941</c:v>
                </c:pt>
                <c:pt idx="146">
                  <c:v>315.6368326074996</c:v>
                </c:pt>
                <c:pt idx="147">
                  <c:v>318.9211561310618</c:v>
                </c:pt>
                <c:pt idx="148">
                  <c:v>345.44929203529597</c:v>
                </c:pt>
                <c:pt idx="149">
                  <c:v>363.99183795675833</c:v>
                </c:pt>
                <c:pt idx="150">
                  <c:v>368.95977812747276</c:v>
                </c:pt>
                <c:pt idx="151">
                  <c:v>375.78114213110746</c:v>
                </c:pt>
                <c:pt idx="152">
                  <c:v>383.45436664495134</c:v>
                </c:pt>
                <c:pt idx="153">
                  <c:v>379.70614716966213</c:v>
                </c:pt>
                <c:pt idx="154">
                  <c:v>401.0551639079652</c:v>
                </c:pt>
                <c:pt idx="155">
                  <c:v>404.44665537166503</c:v>
                </c:pt>
                <c:pt idx="156">
                  <c:v>425.50839556966156</c:v>
                </c:pt>
                <c:pt idx="157">
                  <c:v>433.2271456890832</c:v>
                </c:pt>
                <c:pt idx="158">
                  <c:v>439.1009457196884</c:v>
                </c:pt>
                <c:pt idx="159">
                  <c:v>432.3654822200089</c:v>
                </c:pt>
                <c:pt idx="160">
                  <c:v>425.49277729621525</c:v>
                </c:pt>
                <c:pt idx="161">
                  <c:v>431.1821487786768</c:v>
                </c:pt>
                <c:pt idx="162">
                  <c:v>439.43607399140524</c:v>
                </c:pt>
                <c:pt idx="163">
                  <c:v>424.78962268743726</c:v>
                </c:pt>
                <c:pt idx="164">
                  <c:v>426.34929005808925</c:v>
                </c:pt>
                <c:pt idx="165">
                  <c:v>430.83954367392727</c:v>
                </c:pt>
                <c:pt idx="166">
                  <c:v>437.3128195619217</c:v>
                </c:pt>
                <c:pt idx="167">
                  <c:v>454.8408423167493</c:v>
                </c:pt>
                <c:pt idx="168">
                  <c:v>470.1686823377775</c:v>
                </c:pt>
                <c:pt idx="169">
                  <c:v>458.6231229202991</c:v>
                </c:pt>
                <c:pt idx="170">
                  <c:v>468.0745044811993</c:v>
                </c:pt>
                <c:pt idx="171">
                  <c:v>459.6612396489487</c:v>
                </c:pt>
                <c:pt idx="172">
                  <c:v>450.8405704923305</c:v>
                </c:pt>
                <c:pt idx="173">
                  <c:v>465.0081721785059</c:v>
                </c:pt>
                <c:pt idx="174">
                  <c:v>465.5270643909855</c:v>
                </c:pt>
                <c:pt idx="175">
                  <c:v>482.72012502594146</c:v>
                </c:pt>
                <c:pt idx="176">
                  <c:v>478.1158912443138</c:v>
                </c:pt>
                <c:pt idx="177">
                  <c:v>481.87640595614585</c:v>
                </c:pt>
                <c:pt idx="178">
                  <c:v>473.73496554260055</c:v>
                </c:pt>
                <c:pt idx="179">
                  <c:v>491.3897621552962</c:v>
                </c:pt>
                <c:pt idx="180">
                  <c:v>491.43711543117087</c:v>
                </c:pt>
                <c:pt idx="181">
                  <c:v>504.3504368381248</c:v>
                </c:pt>
                <c:pt idx="182">
                  <c:v>505.48724776280795</c:v>
                </c:pt>
                <c:pt idx="183">
                  <c:v>511.63619524902197</c:v>
                </c:pt>
                <c:pt idx="184">
                  <c:v>518.3773079114375</c:v>
                </c:pt>
                <c:pt idx="185">
                  <c:v>503.2505116230703</c:v>
                </c:pt>
                <c:pt idx="186">
                  <c:v>503.79515737155197</c:v>
                </c:pt>
                <c:pt idx="187">
                  <c:v>506.7902105326656</c:v>
                </c:pt>
                <c:pt idx="188">
                  <c:v>518.5776870367179</c:v>
                </c:pt>
                <c:pt idx="189">
                  <c:v>531.8096876827163</c:v>
                </c:pt>
                <c:pt idx="190">
                  <c:v>549.0186988948091</c:v>
                </c:pt>
                <c:pt idx="191">
                  <c:v>559.1669212943707</c:v>
                </c:pt>
                <c:pt idx="192">
                  <c:v>566.8521087410671</c:v>
                </c:pt>
                <c:pt idx="193">
                  <c:v>575.2981054868171</c:v>
                </c:pt>
                <c:pt idx="194">
                  <c:v>563.8082069374723</c:v>
                </c:pt>
                <c:pt idx="195">
                  <c:v>569.9691173565388</c:v>
                </c:pt>
                <c:pt idx="196">
                  <c:v>595.0927717135138</c:v>
                </c:pt>
                <c:pt idx="197">
                  <c:v>615.5641744056059</c:v>
                </c:pt>
                <c:pt idx="198">
                  <c:v>605.1943054445815</c:v>
                </c:pt>
                <c:pt idx="199">
                  <c:v>586.3325818285391</c:v>
                </c:pt>
                <c:pt idx="200">
                  <c:v>594.859328371044</c:v>
                </c:pt>
                <c:pt idx="201">
                  <c:v>616.8965460520594</c:v>
                </c:pt>
                <c:pt idx="202">
                  <c:v>626.5743925779324</c:v>
                </c:pt>
                <c:pt idx="203">
                  <c:v>600.0927791903472</c:v>
                </c:pt>
                <c:pt idx="204">
                  <c:v>595.730130191603</c:v>
                </c:pt>
                <c:pt idx="205">
                  <c:v>559.8609375516645</c:v>
                </c:pt>
                <c:pt idx="206">
                  <c:v>541.432704099682</c:v>
                </c:pt>
                <c:pt idx="207">
                  <c:v>538.9131775194576</c:v>
                </c:pt>
                <c:pt idx="208">
                  <c:v>565.0277614810526</c:v>
                </c:pt>
                <c:pt idx="209">
                  <c:v>572.087885686203</c:v>
                </c:pt>
                <c:pt idx="210">
                  <c:v>523.7071268009421</c:v>
                </c:pt>
                <c:pt idx="211">
                  <c:v>519.151077054415</c:v>
                </c:pt>
                <c:pt idx="212">
                  <c:v>526.4273648101373</c:v>
                </c:pt>
                <c:pt idx="213">
                  <c:v>479.38379597484</c:v>
                </c:pt>
                <c:pt idx="214">
                  <c:v>398.73817642700874</c:v>
                </c:pt>
                <c:pt idx="215">
                  <c:v>369.8726163648612</c:v>
                </c:pt>
                <c:pt idx="216">
                  <c:v>373.5691626163011</c:v>
                </c:pt>
                <c:pt idx="217">
                  <c:v>342.0099488401863</c:v>
                </c:pt>
                <c:pt idx="218">
                  <c:v>305.45105989092883</c:v>
                </c:pt>
                <c:pt idx="219">
                  <c:v>332.03518896698677</c:v>
                </c:pt>
                <c:pt idx="220">
                  <c:v>363.6734910214046</c:v>
                </c:pt>
                <c:pt idx="221">
                  <c:v>383.7878333982168</c:v>
                </c:pt>
                <c:pt idx="222">
                  <c:v>384.41588737297593</c:v>
                </c:pt>
                <c:pt idx="223">
                  <c:v>413.3469112621222</c:v>
                </c:pt>
                <c:pt idx="224">
                  <c:v>428.0435404233329</c:v>
                </c:pt>
                <c:pt idx="225">
                  <c:v>443.87083289095534</c:v>
                </c:pt>
                <c:pt idx="226">
                  <c:v>435.5300102632008</c:v>
                </c:pt>
                <c:pt idx="227">
                  <c:v>461.41862771535864</c:v>
                </c:pt>
                <c:pt idx="228">
                  <c:v>470.18695904074684</c:v>
                </c:pt>
                <c:pt idx="229">
                  <c:v>453.197932871665</c:v>
                </c:pt>
                <c:pt idx="230">
                  <c:v>466.9988374355406</c:v>
                </c:pt>
                <c:pt idx="231">
                  <c:v>495.02533067955744</c:v>
                </c:pt>
                <c:pt idx="232">
                  <c:v>502.7397608510045</c:v>
                </c:pt>
                <c:pt idx="233">
                  <c:v>462.4135449642628</c:v>
                </c:pt>
                <c:pt idx="234">
                  <c:v>438.09290247501576</c:v>
                </c:pt>
                <c:pt idx="235">
                  <c:v>468.6620174057363</c:v>
                </c:pt>
                <c:pt idx="236">
                  <c:v>447.3196467412402</c:v>
                </c:pt>
                <c:pt idx="237">
                  <c:v>487.0776233174855</c:v>
                </c:pt>
                <c:pt idx="238">
                  <c:v>505.4877462183439</c:v>
                </c:pt>
                <c:pt idx="239">
                  <c:v>505.32292358793086</c:v>
                </c:pt>
                <c:pt idx="240">
                  <c:v>538.92995885582</c:v>
                </c:pt>
                <c:pt idx="241">
                  <c:v>551.5877387248956</c:v>
                </c:pt>
                <c:pt idx="242">
                  <c:v>570.2253235017978</c:v>
                </c:pt>
                <c:pt idx="243">
                  <c:v>570.2786582440988</c:v>
                </c:pt>
                <c:pt idx="244">
                  <c:v>587.029921122736</c:v>
                </c:pt>
                <c:pt idx="245">
                  <c:v>580.1214935522299</c:v>
                </c:pt>
                <c:pt idx="246">
                  <c:v>570.2477540008964</c:v>
                </c:pt>
                <c:pt idx="247">
                  <c:v>558.5373719530052</c:v>
                </c:pt>
                <c:pt idx="248">
                  <c:v>527.8891687439815</c:v>
                </c:pt>
                <c:pt idx="249">
                  <c:v>490.6483926221283</c:v>
                </c:pt>
                <c:pt idx="250">
                  <c:v>544.0796691451551</c:v>
                </c:pt>
                <c:pt idx="251">
                  <c:v>542.5533982953832</c:v>
                </c:pt>
                <c:pt idx="252">
                  <c:v>547.9111306948766</c:v>
                </c:pt>
                <c:pt idx="253">
                  <c:v>572.3435933759262</c:v>
                </c:pt>
                <c:pt idx="254">
                  <c:v>596.7778837272725</c:v>
                </c:pt>
                <c:pt idx="255">
                  <c:v>616.2149911831539</c:v>
                </c:pt>
                <c:pt idx="256">
                  <c:v>612.1954457446949</c:v>
                </c:pt>
                <c:pt idx="257">
                  <c:v>575.1174984311126</c:v>
                </c:pt>
                <c:pt idx="258">
                  <c:v>598.6002371651452</c:v>
                </c:pt>
                <c:pt idx="259">
                  <c:v>606.7528097523173</c:v>
                </c:pt>
                <c:pt idx="260">
                  <c:v>620.0766923686971</c:v>
                </c:pt>
                <c:pt idx="261">
                  <c:v>635.8991664328095</c:v>
                </c:pt>
                <c:pt idx="262">
                  <c:v>623.3123334016233</c:v>
                </c:pt>
                <c:pt idx="263">
                  <c:v>625.0881643228472</c:v>
                </c:pt>
                <c:pt idx="264">
                  <c:v>629.5049788231181</c:v>
                </c:pt>
              </c:numCache>
            </c:numRef>
          </c:val>
          <c:smooth val="0"/>
        </c:ser>
        <c:marker val="1"/>
        <c:axId val="14327142"/>
        <c:axId val="61835415"/>
      </c:lineChart>
      <c:dateAx>
        <c:axId val="1432714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3541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61835415"/>
        <c:scaling>
          <c:orientation val="minMax"/>
          <c:max val="7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42"/>
        <c:crossesAt val="1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FTSE 100 Index (UK Pound)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0275"/>
          <c:w val="0.925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Calcs!$F$6</c:f>
              <c:strCache>
                <c:ptCount val="1"/>
                <c:pt idx="0">
                  <c:v>FTSE 100 (UK Pound)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Calcs!$F$5</c:f>
                  <c:strCache>
                    <c:ptCount val="1"/>
                    <c:pt idx="0">
                      <c:v>8.5%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Calcs!$F$7:$F$271</c:f>
              <c:numCache>
                <c:ptCount val="265"/>
                <c:pt idx="0">
                  <c:v>100</c:v>
                </c:pt>
                <c:pt idx="1">
                  <c:v>101.4569207388356</c:v>
                </c:pt>
                <c:pt idx="2">
                  <c:v>111.69628244096327</c:v>
                </c:pt>
                <c:pt idx="3">
                  <c:v>115.79670329670326</c:v>
                </c:pt>
                <c:pt idx="4">
                  <c:v>117.95505026888003</c:v>
                </c:pt>
                <c:pt idx="5">
                  <c:v>119.0159574468085</c:v>
                </c:pt>
                <c:pt idx="6">
                  <c:v>115.41091886836566</c:v>
                </c:pt>
                <c:pt idx="7">
                  <c:v>124.56160860416176</c:v>
                </c:pt>
                <c:pt idx="8">
                  <c:v>127.68587795183535</c:v>
                </c:pt>
                <c:pt idx="9">
                  <c:v>127.2606382978723</c:v>
                </c:pt>
                <c:pt idx="10">
                  <c:v>124.6989712415244</c:v>
                </c:pt>
                <c:pt idx="11">
                  <c:v>118.04418985270044</c:v>
                </c:pt>
                <c:pt idx="12">
                  <c:v>122.01747720364739</c:v>
                </c:pt>
                <c:pt idx="13">
                  <c:v>126.22018938508299</c:v>
                </c:pt>
                <c:pt idx="14">
                  <c:v>126.30640635959784</c:v>
                </c:pt>
                <c:pt idx="15">
                  <c:v>121.03401917231704</c:v>
                </c:pt>
                <c:pt idx="16">
                  <c:v>132.378127191957</c:v>
                </c:pt>
                <c:pt idx="17">
                  <c:v>135.2846621463643</c:v>
                </c:pt>
                <c:pt idx="18">
                  <c:v>126.62643207855976</c:v>
                </c:pt>
                <c:pt idx="19">
                  <c:v>121.01063829787238</c:v>
                </c:pt>
                <c:pt idx="20">
                  <c:v>117.16448445171852</c:v>
                </c:pt>
                <c:pt idx="21">
                  <c:v>130.02981061491704</c:v>
                </c:pt>
                <c:pt idx="22">
                  <c:v>135.69382744914665</c:v>
                </c:pt>
                <c:pt idx="23">
                  <c:v>142.28723404255325</c:v>
                </c:pt>
                <c:pt idx="24">
                  <c:v>146.1304652794015</c:v>
                </c:pt>
                <c:pt idx="25">
                  <c:v>144.34621229834</c:v>
                </c:pt>
                <c:pt idx="26">
                  <c:v>147.63999298573773</c:v>
                </c:pt>
                <c:pt idx="27">
                  <c:v>149.79249473930332</c:v>
                </c:pt>
                <c:pt idx="28">
                  <c:v>146.78074584989488</c:v>
                </c:pt>
                <c:pt idx="29">
                  <c:v>148.83387888707045</c:v>
                </c:pt>
                <c:pt idx="30">
                  <c:v>152.20510872106624</c:v>
                </c:pt>
                <c:pt idx="31">
                  <c:v>153.91921907879362</c:v>
                </c:pt>
                <c:pt idx="32">
                  <c:v>163.8575520224457</c:v>
                </c:pt>
                <c:pt idx="33">
                  <c:v>161.3981762917934</c:v>
                </c:pt>
                <c:pt idx="34">
                  <c:v>168.86982698152917</c:v>
                </c:pt>
                <c:pt idx="35">
                  <c:v>169.01741875146135</c:v>
                </c:pt>
                <c:pt idx="36">
                  <c:v>182.94072948328275</c:v>
                </c:pt>
                <c:pt idx="37">
                  <c:v>187.04699555763395</c:v>
                </c:pt>
                <c:pt idx="38">
                  <c:v>178.8081599251813</c:v>
                </c:pt>
                <c:pt idx="39">
                  <c:v>166.9657470189386</c:v>
                </c:pt>
                <c:pt idx="40">
                  <c:v>169.6267827916765</c:v>
                </c:pt>
                <c:pt idx="41">
                  <c:v>161.52677110123926</c:v>
                </c:pt>
                <c:pt idx="42">
                  <c:v>159.4984802431612</c:v>
                </c:pt>
                <c:pt idx="43">
                  <c:v>169.0218026654198</c:v>
                </c:pt>
                <c:pt idx="44">
                  <c:v>178.97620996025262</c:v>
                </c:pt>
                <c:pt idx="45">
                  <c:v>167.46697451484695</c:v>
                </c:pt>
                <c:pt idx="46">
                  <c:v>171.73544540565828</c:v>
                </c:pt>
                <c:pt idx="47">
                  <c:v>171.2400631283611</c:v>
                </c:pt>
                <c:pt idx="48">
                  <c:v>171.03109656301157</c:v>
                </c:pt>
                <c:pt idx="49">
                  <c:v>167.0884966097733</c:v>
                </c:pt>
                <c:pt idx="50">
                  <c:v>168.66962824409643</c:v>
                </c:pt>
                <c:pt idx="51">
                  <c:v>177.66688099134916</c:v>
                </c:pt>
                <c:pt idx="52">
                  <c:v>182.54617722702838</c:v>
                </c:pt>
                <c:pt idx="53">
                  <c:v>189.1293546878654</c:v>
                </c:pt>
                <c:pt idx="54">
                  <c:v>189.48737432779993</c:v>
                </c:pt>
                <c:pt idx="55">
                  <c:v>198.25374093991124</c:v>
                </c:pt>
                <c:pt idx="56">
                  <c:v>200.15782090250184</c:v>
                </c:pt>
                <c:pt idx="57">
                  <c:v>203.01321019406134</c:v>
                </c:pt>
                <c:pt idx="58">
                  <c:v>204.62649053074594</c:v>
                </c:pt>
                <c:pt idx="59">
                  <c:v>212.93985270049112</c:v>
                </c:pt>
                <c:pt idx="60">
                  <c:v>215.44745148468562</c:v>
                </c:pt>
                <c:pt idx="61">
                  <c:v>220.05786766425075</c:v>
                </c:pt>
                <c:pt idx="62">
                  <c:v>218.80260696750068</c:v>
                </c:pt>
                <c:pt idx="63">
                  <c:v>219.02764788403096</c:v>
                </c:pt>
                <c:pt idx="64">
                  <c:v>226.9084638765491</c:v>
                </c:pt>
                <c:pt idx="65">
                  <c:v>223.52262099602535</c:v>
                </c:pt>
                <c:pt idx="66">
                  <c:v>222.0306289455227</c:v>
                </c:pt>
                <c:pt idx="67">
                  <c:v>222.44710077156896</c:v>
                </c:pt>
                <c:pt idx="68">
                  <c:v>234.0849310264205</c:v>
                </c:pt>
                <c:pt idx="69">
                  <c:v>240.02951835398653</c:v>
                </c:pt>
                <c:pt idx="70">
                  <c:v>242.01104746317526</c:v>
                </c:pt>
                <c:pt idx="71">
                  <c:v>247.40326163198512</c:v>
                </c:pt>
                <c:pt idx="72">
                  <c:v>251.7784077624504</c:v>
                </c:pt>
                <c:pt idx="73">
                  <c:v>261.6655950432547</c:v>
                </c:pt>
                <c:pt idx="74">
                  <c:v>264.2886368950199</c:v>
                </c:pt>
                <c:pt idx="75">
                  <c:v>266.6091886836568</c:v>
                </c:pt>
                <c:pt idx="76">
                  <c:v>275.241115267711</c:v>
                </c:pt>
                <c:pt idx="77">
                  <c:v>287.6256722001403</c:v>
                </c:pt>
                <c:pt idx="78">
                  <c:v>287.39040215104046</c:v>
                </c:pt>
                <c:pt idx="79">
                  <c:v>306.2646130465279</c:v>
                </c:pt>
                <c:pt idx="80">
                  <c:v>302.14373392564886</c:v>
                </c:pt>
                <c:pt idx="81">
                  <c:v>329.61041617956516</c:v>
                </c:pt>
                <c:pt idx="82">
                  <c:v>304.55342529810616</c:v>
                </c:pt>
                <c:pt idx="83">
                  <c:v>304.3371522094926</c:v>
                </c:pt>
                <c:pt idx="84">
                  <c:v>323.9975450081833</c:v>
                </c:pt>
                <c:pt idx="85">
                  <c:v>344.5391045125088</c:v>
                </c:pt>
                <c:pt idx="86">
                  <c:v>364.6656534954408</c:v>
                </c:pt>
                <c:pt idx="87">
                  <c:v>377.5002922609306</c:v>
                </c:pt>
                <c:pt idx="88">
                  <c:v>377.94014496142165</c:v>
                </c:pt>
                <c:pt idx="89">
                  <c:v>374.87725040916536</c:v>
                </c:pt>
                <c:pt idx="90">
                  <c:v>373.1163783025485</c:v>
                </c:pt>
                <c:pt idx="91">
                  <c:v>373.59568622866504</c:v>
                </c:pt>
                <c:pt idx="92">
                  <c:v>337.6271335047931</c:v>
                </c:pt>
                <c:pt idx="93">
                  <c:v>326.3897007248072</c:v>
                </c:pt>
                <c:pt idx="94">
                  <c:v>350.9264671498715</c:v>
                </c:pt>
                <c:pt idx="95">
                  <c:v>371.254676174889</c:v>
                </c:pt>
                <c:pt idx="96">
                  <c:v>380.5953355155483</c:v>
                </c:pt>
                <c:pt idx="97">
                  <c:v>381.58171615618426</c:v>
                </c:pt>
                <c:pt idx="98">
                  <c:v>400.28933832125335</c:v>
                </c:pt>
                <c:pt idx="99">
                  <c:v>410.6397591769934</c:v>
                </c:pt>
                <c:pt idx="100">
                  <c:v>428.306932429273</c:v>
                </c:pt>
                <c:pt idx="101">
                  <c:v>407.49941547813904</c:v>
                </c:pt>
                <c:pt idx="102">
                  <c:v>414.1556581716158</c:v>
                </c:pt>
                <c:pt idx="103">
                  <c:v>408.74736965162515</c:v>
                </c:pt>
                <c:pt idx="104">
                  <c:v>411.5910685059623</c:v>
                </c:pt>
                <c:pt idx="105">
                  <c:v>398.00970306289474</c:v>
                </c:pt>
                <c:pt idx="106">
                  <c:v>413.19411971007736</c:v>
                </c:pt>
                <c:pt idx="107">
                  <c:v>436.32072714519535</c:v>
                </c:pt>
                <c:pt idx="108">
                  <c:v>458.95633621697465</c:v>
                </c:pt>
                <c:pt idx="109">
                  <c:v>415.32177928454536</c:v>
                </c:pt>
                <c:pt idx="110">
                  <c:v>414.08697685293436</c:v>
                </c:pt>
                <c:pt idx="111">
                  <c:v>436.15852232873516</c:v>
                </c:pt>
                <c:pt idx="112">
                  <c:v>422.77297170914204</c:v>
                </c:pt>
                <c:pt idx="113">
                  <c:v>425.50707271451967</c:v>
                </c:pt>
                <c:pt idx="114">
                  <c:v>422.82265606733705</c:v>
                </c:pt>
                <c:pt idx="115">
                  <c:v>426.68634556932443</c:v>
                </c:pt>
                <c:pt idx="116">
                  <c:v>449.31172550853415</c:v>
                </c:pt>
                <c:pt idx="117">
                  <c:v>424.3862520458266</c:v>
                </c:pt>
                <c:pt idx="118">
                  <c:v>434.4064180500352</c:v>
                </c:pt>
                <c:pt idx="119">
                  <c:v>415.01344400280584</c:v>
                </c:pt>
                <c:pt idx="120">
                  <c:v>421.1713818096798</c:v>
                </c:pt>
                <c:pt idx="121">
                  <c:v>426.42769464577987</c:v>
                </c:pt>
                <c:pt idx="122">
                  <c:v>402.0019873743279</c:v>
                </c:pt>
                <c:pt idx="123">
                  <c:v>384.4824058919805</c:v>
                </c:pt>
                <c:pt idx="124">
                  <c:v>408.0137947159225</c:v>
                </c:pt>
                <c:pt idx="125">
                  <c:v>397.0905424362872</c:v>
                </c:pt>
                <c:pt idx="126">
                  <c:v>387.01630815992525</c:v>
                </c:pt>
                <c:pt idx="127">
                  <c:v>379.4525952770635</c:v>
                </c:pt>
                <c:pt idx="128">
                  <c:v>368.6608604161797</c:v>
                </c:pt>
                <c:pt idx="129">
                  <c:v>338.91892681786305</c:v>
                </c:pt>
                <c:pt idx="130">
                  <c:v>348.6570610240824</c:v>
                </c:pt>
                <c:pt idx="131">
                  <c:v>360.70405658171626</c:v>
                </c:pt>
                <c:pt idx="132">
                  <c:v>361.82633855506214</c:v>
                </c:pt>
                <c:pt idx="133">
                  <c:v>358.3498947860652</c:v>
                </c:pt>
                <c:pt idx="134">
                  <c:v>355.37760112228216</c:v>
                </c:pt>
                <c:pt idx="135">
                  <c:v>369.26876315174206</c:v>
                </c:pt>
                <c:pt idx="136">
                  <c:v>362.5657587093759</c:v>
                </c:pt>
                <c:pt idx="137">
                  <c:v>357.65577507598806</c:v>
                </c:pt>
                <c:pt idx="138">
                  <c:v>328.05266541968683</c:v>
                </c:pt>
                <c:pt idx="139">
                  <c:v>299.61421557166256</c:v>
                </c:pt>
                <c:pt idx="140">
                  <c:v>300.1022913256957</c:v>
                </c:pt>
                <c:pt idx="141">
                  <c:v>264.7255669862054</c:v>
                </c:pt>
                <c:pt idx="142">
                  <c:v>287.7308861351416</c:v>
                </c:pt>
                <c:pt idx="143">
                  <c:v>297.65898994622415</c:v>
                </c:pt>
                <c:pt idx="144">
                  <c:v>281.6036357259763</c:v>
                </c:pt>
                <c:pt idx="145">
                  <c:v>255.12041150339036</c:v>
                </c:pt>
                <c:pt idx="146">
                  <c:v>262.84194528875395</c:v>
                </c:pt>
                <c:pt idx="147">
                  <c:v>261.81026420388133</c:v>
                </c:pt>
                <c:pt idx="148">
                  <c:v>285.37818564414323</c:v>
                </c:pt>
                <c:pt idx="149">
                  <c:v>295.1265489829321</c:v>
                </c:pt>
                <c:pt idx="150">
                  <c:v>294.3812836100072</c:v>
                </c:pt>
                <c:pt idx="151">
                  <c:v>303.9791325695583</c:v>
                </c:pt>
                <c:pt idx="152">
                  <c:v>306.4940378770168</c:v>
                </c:pt>
                <c:pt idx="153">
                  <c:v>301.89823474397963</c:v>
                </c:pt>
                <c:pt idx="154">
                  <c:v>316.72609305588054</c:v>
                </c:pt>
                <c:pt idx="155">
                  <c:v>321.8085106382981</c:v>
                </c:pt>
                <c:pt idx="156">
                  <c:v>331.9923427636196</c:v>
                </c:pt>
                <c:pt idx="157">
                  <c:v>325.746726677578</c:v>
                </c:pt>
                <c:pt idx="158">
                  <c:v>334.3538110825348</c:v>
                </c:pt>
                <c:pt idx="159">
                  <c:v>329.1997895721303</c:v>
                </c:pt>
                <c:pt idx="160">
                  <c:v>337.64613046527967</c:v>
                </c:pt>
                <c:pt idx="161">
                  <c:v>334.1696866962827</c:v>
                </c:pt>
                <c:pt idx="162">
                  <c:v>337.48830956277794</c:v>
                </c:pt>
                <c:pt idx="163">
                  <c:v>333.84819967266804</c:v>
                </c:pt>
                <c:pt idx="164">
                  <c:v>339.8190904839843</c:v>
                </c:pt>
                <c:pt idx="165">
                  <c:v>348.7973462707508</c:v>
                </c:pt>
                <c:pt idx="166">
                  <c:v>353.10527238718754</c:v>
                </c:pt>
                <c:pt idx="167">
                  <c:v>360.4760930558806</c:v>
                </c:pt>
                <c:pt idx="168">
                  <c:v>369.33159925181235</c:v>
                </c:pt>
                <c:pt idx="169">
                  <c:v>372.4456394669164</c:v>
                </c:pt>
                <c:pt idx="170">
                  <c:v>383.01087210661717</c:v>
                </c:pt>
                <c:pt idx="171">
                  <c:v>379.9918166939447</c:v>
                </c:pt>
                <c:pt idx="172">
                  <c:v>373.48024316109456</c:v>
                </c:pt>
                <c:pt idx="173">
                  <c:v>387.3187982230539</c:v>
                </c:pt>
                <c:pt idx="174">
                  <c:v>400.10229132569594</c:v>
                </c:pt>
                <c:pt idx="175">
                  <c:v>413.61643675473505</c:v>
                </c:pt>
                <c:pt idx="176">
                  <c:v>417.61456628477947</c:v>
                </c:pt>
                <c:pt idx="177">
                  <c:v>432.4117371989716</c:v>
                </c:pt>
                <c:pt idx="178">
                  <c:v>419.9891863455697</c:v>
                </c:pt>
                <c:pt idx="179">
                  <c:v>430.3323006780457</c:v>
                </c:pt>
                <c:pt idx="180">
                  <c:v>446.0968552723876</c:v>
                </c:pt>
                <c:pt idx="181">
                  <c:v>457.4950315641809</c:v>
                </c:pt>
                <c:pt idx="182">
                  <c:v>461.3777180266547</c:v>
                </c:pt>
                <c:pt idx="183">
                  <c:v>478.7467851297643</c:v>
                </c:pt>
                <c:pt idx="184">
                  <c:v>484.26028758475616</c:v>
                </c:pt>
                <c:pt idx="185">
                  <c:v>461.89501987374376</c:v>
                </c:pt>
                <c:pt idx="186">
                  <c:v>472.00286415712003</c:v>
                </c:pt>
                <c:pt idx="187">
                  <c:v>480.01227495908404</c:v>
                </c:pt>
                <c:pt idx="188">
                  <c:v>481.48234743979475</c:v>
                </c:pt>
                <c:pt idx="189">
                  <c:v>486.5282324058924</c:v>
                </c:pt>
                <c:pt idx="190">
                  <c:v>500.57283142389576</c:v>
                </c:pt>
                <c:pt idx="191">
                  <c:v>496.05740004676227</c:v>
                </c:pt>
                <c:pt idx="192">
                  <c:v>510.4512508767834</c:v>
                </c:pt>
                <c:pt idx="193">
                  <c:v>509.1448445171855</c:v>
                </c:pt>
                <c:pt idx="194">
                  <c:v>508.0547112462012</c:v>
                </c:pt>
                <c:pt idx="195">
                  <c:v>523.3501870469961</c:v>
                </c:pt>
                <c:pt idx="196">
                  <c:v>536.2403553892922</c:v>
                </c:pt>
                <c:pt idx="197">
                  <c:v>552.4418400748194</c:v>
                </c:pt>
                <c:pt idx="198">
                  <c:v>552.7647884030869</c:v>
                </c:pt>
                <c:pt idx="199">
                  <c:v>532.2407645545949</c:v>
                </c:pt>
                <c:pt idx="200">
                  <c:v>531.1579378068745</c:v>
                </c:pt>
                <c:pt idx="201">
                  <c:v>545.7096095393973</c:v>
                </c:pt>
                <c:pt idx="202">
                  <c:v>568.3247603460375</c:v>
                </c:pt>
                <c:pt idx="203">
                  <c:v>545.598550385785</c:v>
                </c:pt>
                <c:pt idx="204">
                  <c:v>548.0447743745622</c:v>
                </c:pt>
                <c:pt idx="205">
                  <c:v>499.279576806173</c:v>
                </c:pt>
                <c:pt idx="206">
                  <c:v>501.61328033668497</c:v>
                </c:pt>
                <c:pt idx="207">
                  <c:v>490.574584989479</c:v>
                </c:pt>
                <c:pt idx="208">
                  <c:v>525.1695113397245</c:v>
                </c:pt>
                <c:pt idx="209">
                  <c:v>524.2547346270754</c:v>
                </c:pt>
                <c:pt idx="210">
                  <c:v>488.7537993920976</c:v>
                </c:pt>
                <c:pt idx="211">
                  <c:v>470.6993804068276</c:v>
                </c:pt>
                <c:pt idx="212">
                  <c:v>493.59217909749856</c:v>
                </c:pt>
                <c:pt idx="213">
                  <c:v>430.0999532382514</c:v>
                </c:pt>
                <c:pt idx="214">
                  <c:v>384.72790507364994</c:v>
                </c:pt>
                <c:pt idx="215">
                  <c:v>379.41752396539647</c:v>
                </c:pt>
                <c:pt idx="216">
                  <c:v>392.78553892915613</c:v>
                </c:pt>
                <c:pt idx="217">
                  <c:v>367.8366845920039</c:v>
                </c:pt>
                <c:pt idx="218">
                  <c:v>342.1586392331075</c:v>
                </c:pt>
                <c:pt idx="219">
                  <c:v>352.3863104980128</c:v>
                </c:pt>
                <c:pt idx="220">
                  <c:v>382.2904489127896</c:v>
                </c:pt>
                <c:pt idx="221">
                  <c:v>400.17389525368276</c:v>
                </c:pt>
                <c:pt idx="222">
                  <c:v>386.4770867430444</c:v>
                </c:pt>
                <c:pt idx="223">
                  <c:v>419.61509235445436</c:v>
                </c:pt>
                <c:pt idx="224">
                  <c:v>449.72235211596944</c:v>
                </c:pt>
                <c:pt idx="225">
                  <c:v>471.11439092822104</c:v>
                </c:pt>
                <c:pt idx="226">
                  <c:v>463.26280102875876</c:v>
                </c:pt>
                <c:pt idx="227">
                  <c:v>479.23339957914453</c:v>
                </c:pt>
                <c:pt idx="228">
                  <c:v>500.115443067571</c:v>
                </c:pt>
                <c:pt idx="229">
                  <c:v>479.65425531914923</c:v>
                </c:pt>
                <c:pt idx="230">
                  <c:v>497.72620996025285</c:v>
                </c:pt>
                <c:pt idx="231">
                  <c:v>530.0561140986676</c:v>
                </c:pt>
                <c:pt idx="232">
                  <c:v>519.334521861118</c:v>
                </c:pt>
                <c:pt idx="233">
                  <c:v>487.5920621931264</c:v>
                </c:pt>
                <c:pt idx="234">
                  <c:v>463.1517418751465</c:v>
                </c:pt>
                <c:pt idx="235">
                  <c:v>495.91711480009394</c:v>
                </c:pt>
                <c:pt idx="236">
                  <c:v>495.3442833761987</c:v>
                </c:pt>
                <c:pt idx="237">
                  <c:v>526.8763151741879</c:v>
                </c:pt>
                <c:pt idx="238">
                  <c:v>539.6481178396076</c:v>
                </c:pt>
                <c:pt idx="239">
                  <c:v>527.336626139818</c:v>
                </c:pt>
                <c:pt idx="240">
                  <c:v>563.2540332008421</c:v>
                </c:pt>
                <c:pt idx="241">
                  <c:v>560.139992985738</c:v>
                </c:pt>
                <c:pt idx="242">
                  <c:v>574.9006312836102</c:v>
                </c:pt>
                <c:pt idx="243">
                  <c:v>569.4762684124388</c:v>
                </c:pt>
                <c:pt idx="244">
                  <c:v>586.3879471592239</c:v>
                </c:pt>
                <c:pt idx="245">
                  <c:v>580.804302080898</c:v>
                </c:pt>
                <c:pt idx="246">
                  <c:v>578.4691372457331</c:v>
                </c:pt>
                <c:pt idx="247">
                  <c:v>566.1649520692075</c:v>
                </c:pt>
                <c:pt idx="248">
                  <c:v>528.6839490296937</c:v>
                </c:pt>
                <c:pt idx="249">
                  <c:v>503.6474164133739</c:v>
                </c:pt>
                <c:pt idx="250">
                  <c:v>544.9701893850831</c:v>
                </c:pt>
                <c:pt idx="251">
                  <c:v>544.1503974748656</c:v>
                </c:pt>
                <c:pt idx="252">
                  <c:v>550.9659223754969</c:v>
                </c:pt>
                <c:pt idx="253">
                  <c:v>562.2471942950667</c:v>
                </c:pt>
                <c:pt idx="254">
                  <c:v>584.2456745382278</c:v>
                </c:pt>
                <c:pt idx="255">
                  <c:v>576.5445990180033</c:v>
                </c:pt>
                <c:pt idx="256">
                  <c:v>574.9313186813188</c:v>
                </c:pt>
                <c:pt idx="257">
                  <c:v>536.0430792611645</c:v>
                </c:pt>
                <c:pt idx="258">
                  <c:v>563.0669862052843</c:v>
                </c:pt>
                <c:pt idx="259">
                  <c:v>569.971650689736</c:v>
                </c:pt>
                <c:pt idx="260">
                  <c:v>581.8155249006315</c:v>
                </c:pt>
                <c:pt idx="261">
                  <c:v>586.0196983867199</c:v>
                </c:pt>
                <c:pt idx="262">
                  <c:v>591.1781038110829</c:v>
                </c:pt>
                <c:pt idx="263">
                  <c:v>602.4184592003745</c:v>
                </c:pt>
                <c:pt idx="264">
                  <c:v>605.9153612345104</c:v>
                </c:pt>
              </c:numCache>
            </c:numRef>
          </c:val>
          <c:smooth val="0"/>
        </c:ser>
        <c:marker val="1"/>
        <c:axId val="19647824"/>
        <c:axId val="42612689"/>
      </c:lineChart>
      <c:dateAx>
        <c:axId val="1964782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2689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42612689"/>
        <c:scaling>
          <c:orientation val="minMax"/>
          <c:max val="6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47824"/>
        <c:crossesAt val="1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Nikkei Average Index (Jap Yen)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035"/>
          <c:w val="0.931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Calcs!$G$6</c:f>
              <c:strCache>
                <c:ptCount val="1"/>
                <c:pt idx="0">
                  <c:v>Nikkei 225 (Jap Yen)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Calcs!$G$5</c:f>
                  <c:strCache>
                    <c:ptCount val="1"/>
                    <c:pt idx="0">
                      <c:v>-3.7%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Calcs!$G$7:$G$271</c:f>
              <c:numCache>
                <c:ptCount val="265"/>
                <c:pt idx="0">
                  <c:v>100</c:v>
                </c:pt>
                <c:pt idx="1">
                  <c:v>97.67044003637932</c:v>
                </c:pt>
                <c:pt idx="2">
                  <c:v>110.73647170014645</c:v>
                </c:pt>
                <c:pt idx="3">
                  <c:v>110.24512436941032</c:v>
                </c:pt>
                <c:pt idx="4">
                  <c:v>109.48705401675811</c:v>
                </c:pt>
                <c:pt idx="5">
                  <c:v>108.13842761306583</c:v>
                </c:pt>
                <c:pt idx="6">
                  <c:v>97.6612990807469</c:v>
                </c:pt>
                <c:pt idx="7">
                  <c:v>101.1406906285497</c:v>
                </c:pt>
                <c:pt idx="8">
                  <c:v>93.65651223902674</c:v>
                </c:pt>
                <c:pt idx="9">
                  <c:v>100.2839985894415</c:v>
                </c:pt>
                <c:pt idx="10">
                  <c:v>105.75951487522802</c:v>
                </c:pt>
                <c:pt idx="11">
                  <c:v>95.13030264530028</c:v>
                </c:pt>
                <c:pt idx="12">
                  <c:v>96.373221025372</c:v>
                </c:pt>
                <c:pt idx="13">
                  <c:v>92.34482703676633</c:v>
                </c:pt>
                <c:pt idx="14">
                  <c:v>89.4757410358883</c:v>
                </c:pt>
                <c:pt idx="15">
                  <c:v>81.11948193424297</c:v>
                </c:pt>
                <c:pt idx="16">
                  <c:v>72.92096721374027</c:v>
                </c:pt>
                <c:pt idx="17">
                  <c:v>76.93393059834263</c:v>
                </c:pt>
                <c:pt idx="18">
                  <c:v>66.88718173855105</c:v>
                </c:pt>
                <c:pt idx="19">
                  <c:v>66.71337778856801</c:v>
                </c:pt>
                <c:pt idx="20">
                  <c:v>75.73206265663843</c:v>
                </c:pt>
                <c:pt idx="21">
                  <c:v>72.95606345165</c:v>
                </c:pt>
                <c:pt idx="22">
                  <c:v>70.30736672968894</c:v>
                </c:pt>
                <c:pt idx="23">
                  <c:v>74.14929360959145</c:v>
                </c:pt>
                <c:pt idx="24">
                  <c:v>70.96798946358103</c:v>
                </c:pt>
                <c:pt idx="25">
                  <c:v>71.38239342924626</c:v>
                </c:pt>
                <c:pt idx="26">
                  <c:v>71.08707347273709</c:v>
                </c:pt>
                <c:pt idx="27">
                  <c:v>77.95578880367114</c:v>
                </c:pt>
                <c:pt idx="28">
                  <c:v>87.71619093862938</c:v>
                </c:pt>
                <c:pt idx="29">
                  <c:v>86.17803646402676</c:v>
                </c:pt>
                <c:pt idx="30">
                  <c:v>82.14280772419136</c:v>
                </c:pt>
                <c:pt idx="31">
                  <c:v>85.45594290005621</c:v>
                </c:pt>
                <c:pt idx="32">
                  <c:v>88.16661362396538</c:v>
                </c:pt>
                <c:pt idx="33">
                  <c:v>84.30523076510215</c:v>
                </c:pt>
                <c:pt idx="34">
                  <c:v>82.61650210849976</c:v>
                </c:pt>
                <c:pt idx="35">
                  <c:v>68.79424505560256</c:v>
                </c:pt>
                <c:pt idx="36">
                  <c:v>73.03221012792723</c:v>
                </c:pt>
                <c:pt idx="37">
                  <c:v>84.82270110207214</c:v>
                </c:pt>
                <c:pt idx="38">
                  <c:v>83.85023760194993</c:v>
                </c:pt>
                <c:pt idx="39">
                  <c:v>80.13817099541228</c:v>
                </c:pt>
                <c:pt idx="40">
                  <c:v>82.70992435230245</c:v>
                </c:pt>
                <c:pt idx="41">
                  <c:v>87.9443374505371</c:v>
                </c:pt>
                <c:pt idx="42">
                  <c:v>86.56204046256585</c:v>
                </c:pt>
                <c:pt idx="43">
                  <c:v>85.74631499984689</c:v>
                </c:pt>
                <c:pt idx="44">
                  <c:v>86.49746673929107</c:v>
                </c:pt>
                <c:pt idx="45">
                  <c:v>82.03299046363507</c:v>
                </c:pt>
                <c:pt idx="46">
                  <c:v>83.8183700502039</c:v>
                </c:pt>
                <c:pt idx="47">
                  <c:v>79.98596150483604</c:v>
                </c:pt>
                <c:pt idx="48">
                  <c:v>82.70074146568089</c:v>
                </c:pt>
                <c:pt idx="49">
                  <c:v>78.20053998727808</c:v>
                </c:pt>
                <c:pt idx="50">
                  <c:v>71.50671881204471</c:v>
                </c:pt>
                <c:pt idx="51">
                  <c:v>67.67640681613382</c:v>
                </c:pt>
                <c:pt idx="52">
                  <c:v>70.47236517195263</c:v>
                </c:pt>
                <c:pt idx="53">
                  <c:v>64.72798738380392</c:v>
                </c:pt>
                <c:pt idx="54">
                  <c:v>60.872894173311614</c:v>
                </c:pt>
                <c:pt idx="55">
                  <c:v>69.93053293029259</c:v>
                </c:pt>
                <c:pt idx="56">
                  <c:v>75.96729550571071</c:v>
                </c:pt>
                <c:pt idx="57">
                  <c:v>75.1112324314396</c:v>
                </c:pt>
                <c:pt idx="58">
                  <c:v>74.02765181009781</c:v>
                </c:pt>
                <c:pt idx="59">
                  <c:v>78.59720714453726</c:v>
                </c:pt>
                <c:pt idx="60">
                  <c:v>83.30911818710518</c:v>
                </c:pt>
                <c:pt idx="61">
                  <c:v>87.26987749022891</c:v>
                </c:pt>
                <c:pt idx="62">
                  <c:v>84.38766708975021</c:v>
                </c:pt>
                <c:pt idx="63">
                  <c:v>89.76103948599301</c:v>
                </c:pt>
                <c:pt idx="64">
                  <c:v>92.42135109194571</c:v>
                </c:pt>
                <c:pt idx="65">
                  <c:v>92.0644764433798</c:v>
                </c:pt>
                <c:pt idx="66">
                  <c:v>94.47366335537629</c:v>
                </c:pt>
                <c:pt idx="67">
                  <c:v>86.76708299945768</c:v>
                </c:pt>
                <c:pt idx="68">
                  <c:v>84.56180648764636</c:v>
                </c:pt>
                <c:pt idx="69">
                  <c:v>90.38811742857357</c:v>
                </c:pt>
                <c:pt idx="70">
                  <c:v>85.81956843787344</c:v>
                </c:pt>
                <c:pt idx="71">
                  <c:v>88.14044868674225</c:v>
                </c:pt>
                <c:pt idx="72">
                  <c:v>81.1840556575176</c:v>
                </c:pt>
                <c:pt idx="73">
                  <c:v>76.85954502360912</c:v>
                </c:pt>
                <c:pt idx="74">
                  <c:v>77.8113365460856</c:v>
                </c:pt>
                <c:pt idx="75">
                  <c:v>75.49003698732541</c:v>
                </c:pt>
                <c:pt idx="76">
                  <c:v>80.30254047283886</c:v>
                </c:pt>
                <c:pt idx="77">
                  <c:v>84.15050541517746</c:v>
                </c:pt>
                <c:pt idx="78">
                  <c:v>86.39863539788931</c:v>
                </c:pt>
                <c:pt idx="79">
                  <c:v>85.25169705195782</c:v>
                </c:pt>
                <c:pt idx="80">
                  <c:v>76.43776120385535</c:v>
                </c:pt>
                <c:pt idx="81">
                  <c:v>75.00493737397105</c:v>
                </c:pt>
                <c:pt idx="82">
                  <c:v>69.01396343869321</c:v>
                </c:pt>
                <c:pt idx="83">
                  <c:v>69.757483738114</c:v>
                </c:pt>
                <c:pt idx="84">
                  <c:v>63.98140612217588</c:v>
                </c:pt>
                <c:pt idx="85">
                  <c:v>69.72481949757439</c:v>
                </c:pt>
                <c:pt idx="86">
                  <c:v>70.57685719688808</c:v>
                </c:pt>
                <c:pt idx="87">
                  <c:v>69.3000585775917</c:v>
                </c:pt>
                <c:pt idx="88">
                  <c:v>65.58535031873829</c:v>
                </c:pt>
                <c:pt idx="89">
                  <c:v>65.70913059867796</c:v>
                </c:pt>
                <c:pt idx="90">
                  <c:v>66.37788794446311</c:v>
                </c:pt>
                <c:pt idx="91">
                  <c:v>68.67864131854496</c:v>
                </c:pt>
                <c:pt idx="92">
                  <c:v>59.155778237061746</c:v>
                </c:pt>
                <c:pt idx="93">
                  <c:v>56.21431934892902</c:v>
                </c:pt>
                <c:pt idx="94">
                  <c:v>56.87733214920207</c:v>
                </c:pt>
                <c:pt idx="95">
                  <c:v>62.40882630548976</c:v>
                </c:pt>
                <c:pt idx="96">
                  <c:v>58.041587993648164</c:v>
                </c:pt>
                <c:pt idx="97">
                  <c:v>60.79678942802344</c:v>
                </c:pt>
                <c:pt idx="98">
                  <c:v>60.24451637006769</c:v>
                </c:pt>
                <c:pt idx="99">
                  <c:v>66.40438832959924</c:v>
                </c:pt>
                <c:pt idx="100">
                  <c:v>70.03116730422721</c:v>
                </c:pt>
                <c:pt idx="101">
                  <c:v>67.55774211686908</c:v>
                </c:pt>
                <c:pt idx="102">
                  <c:v>73.50393375574598</c:v>
                </c:pt>
                <c:pt idx="103">
                  <c:v>74.89654576704552</c:v>
                </c:pt>
                <c:pt idx="104">
                  <c:v>73.11322079894452</c:v>
                </c:pt>
                <c:pt idx="105">
                  <c:v>73.8214352055099</c:v>
                </c:pt>
                <c:pt idx="106">
                  <c:v>75.23291616192222</c:v>
                </c:pt>
                <c:pt idx="107">
                  <c:v>77.8164940577497</c:v>
                </c:pt>
                <c:pt idx="108">
                  <c:v>79.39356049027371</c:v>
                </c:pt>
                <c:pt idx="109">
                  <c:v>81.93189484881972</c:v>
                </c:pt>
                <c:pt idx="110">
                  <c:v>83.69224163487229</c:v>
                </c:pt>
                <c:pt idx="111">
                  <c:v>85.27639440456088</c:v>
                </c:pt>
                <c:pt idx="112">
                  <c:v>75.36550194958116</c:v>
                </c:pt>
                <c:pt idx="113">
                  <c:v>68.48357835706821</c:v>
                </c:pt>
                <c:pt idx="114">
                  <c:v>73.00625484564975</c:v>
                </c:pt>
                <c:pt idx="115">
                  <c:v>65.94692123808777</c:v>
                </c:pt>
                <c:pt idx="116">
                  <c:v>70.70093099375168</c:v>
                </c:pt>
                <c:pt idx="117">
                  <c:v>66.02981880361648</c:v>
                </c:pt>
                <c:pt idx="118">
                  <c:v>60.96598096920113</c:v>
                </c:pt>
                <c:pt idx="119">
                  <c:v>61.42265137191892</c:v>
                </c:pt>
                <c:pt idx="120">
                  <c:v>57.80476176698851</c:v>
                </c:pt>
                <c:pt idx="121">
                  <c:v>58.04737447014939</c:v>
                </c:pt>
                <c:pt idx="122">
                  <c:v>54.02195758177264</c:v>
                </c:pt>
                <c:pt idx="123">
                  <c:v>54.50902795161654</c:v>
                </c:pt>
                <c:pt idx="124">
                  <c:v>58.42798205856822</c:v>
                </c:pt>
                <c:pt idx="125">
                  <c:v>55.60946483059237</c:v>
                </c:pt>
                <c:pt idx="126">
                  <c:v>54.380509469904105</c:v>
                </c:pt>
                <c:pt idx="127">
                  <c:v>49.733381805556654</c:v>
                </c:pt>
                <c:pt idx="128">
                  <c:v>44.92280714554361</c:v>
                </c:pt>
                <c:pt idx="129">
                  <c:v>40.98620009216421</c:v>
                </c:pt>
                <c:pt idx="130">
                  <c:v>43.467088995589165</c:v>
                </c:pt>
                <c:pt idx="131">
                  <c:v>44.85542404599651</c:v>
                </c:pt>
                <c:pt idx="132">
                  <c:v>44.20624847213948</c:v>
                </c:pt>
                <c:pt idx="133">
                  <c:v>41.92176432184372</c:v>
                </c:pt>
                <c:pt idx="134">
                  <c:v>44.39581847403895</c:v>
                </c:pt>
                <c:pt idx="135">
                  <c:v>46.22866394031364</c:v>
                </c:pt>
                <c:pt idx="136">
                  <c:v>48.18935699247452</c:v>
                </c:pt>
                <c:pt idx="137">
                  <c:v>49.326357693979965</c:v>
                </c:pt>
                <c:pt idx="138">
                  <c:v>44.53842576810222</c:v>
                </c:pt>
                <c:pt idx="139">
                  <c:v>41.41917948601821</c:v>
                </c:pt>
                <c:pt idx="140">
                  <c:v>40.334676382915355</c:v>
                </c:pt>
                <c:pt idx="141">
                  <c:v>39.345063108235095</c:v>
                </c:pt>
                <c:pt idx="142">
                  <c:v>36.23038730396728</c:v>
                </c:pt>
                <c:pt idx="143">
                  <c:v>38.64175462739902</c:v>
                </c:pt>
                <c:pt idx="144">
                  <c:v>35.97238592779222</c:v>
                </c:pt>
                <c:pt idx="145">
                  <c:v>34.97019335637012</c:v>
                </c:pt>
                <c:pt idx="146">
                  <c:v>35.06705394128225</c:v>
                </c:pt>
                <c:pt idx="147">
                  <c:v>33.43036164220192</c:v>
                </c:pt>
                <c:pt idx="148">
                  <c:v>32.837918696650576</c:v>
                </c:pt>
                <c:pt idx="149">
                  <c:v>35.32480373152247</c:v>
                </c:pt>
                <c:pt idx="150">
                  <c:v>38.08637867624694</c:v>
                </c:pt>
                <c:pt idx="151">
                  <c:v>40.099485464832135</c:v>
                </c:pt>
                <c:pt idx="152">
                  <c:v>43.37152827134032</c:v>
                </c:pt>
                <c:pt idx="153">
                  <c:v>42.84948745655411</c:v>
                </c:pt>
                <c:pt idx="154">
                  <c:v>44.277405360709096</c:v>
                </c:pt>
                <c:pt idx="155">
                  <c:v>42.352689097229856</c:v>
                </c:pt>
                <c:pt idx="156">
                  <c:v>44.7682075885864</c:v>
                </c:pt>
                <c:pt idx="157">
                  <c:v>45.21674337941115</c:v>
                </c:pt>
                <c:pt idx="158">
                  <c:v>46.29986275987239</c:v>
                </c:pt>
                <c:pt idx="159">
                  <c:v>49.123789085447214</c:v>
                </c:pt>
                <c:pt idx="160">
                  <c:v>49.31834887505429</c:v>
                </c:pt>
                <c:pt idx="161">
                  <c:v>47.11521084368908</c:v>
                </c:pt>
                <c:pt idx="162">
                  <c:v>49.725414917620114</c:v>
                </c:pt>
                <c:pt idx="163">
                  <c:v>47.490115817584936</c:v>
                </c:pt>
                <c:pt idx="164">
                  <c:v>46.46704161357139</c:v>
                </c:pt>
                <c:pt idx="165">
                  <c:v>45.3842996120124</c:v>
                </c:pt>
                <c:pt idx="166">
                  <c:v>45.165629503650145</c:v>
                </c:pt>
                <c:pt idx="167">
                  <c:v>45.701633337819786</c:v>
                </c:pt>
                <c:pt idx="168">
                  <c:v>48.17350707857976</c:v>
                </c:pt>
                <c:pt idx="169">
                  <c:v>47.7492912614559</c:v>
                </c:pt>
                <c:pt idx="170">
                  <c:v>49.22949710906778</c:v>
                </c:pt>
                <c:pt idx="171">
                  <c:v>48.929061571883594</c:v>
                </c:pt>
                <c:pt idx="172">
                  <c:v>46.161406633733904</c:v>
                </c:pt>
                <c:pt idx="173">
                  <c:v>47.28385728200796</c:v>
                </c:pt>
                <c:pt idx="174">
                  <c:v>48.57289975013307</c:v>
                </c:pt>
                <c:pt idx="175">
                  <c:v>49.896199836385115</c:v>
                </c:pt>
                <c:pt idx="176">
                  <c:v>52.051452678153076</c:v>
                </c:pt>
                <c:pt idx="177">
                  <c:v>56.918382587569546</c:v>
                </c:pt>
                <c:pt idx="178">
                  <c:v>57.05340037259859</c:v>
                </c:pt>
                <c:pt idx="179">
                  <c:v>62.36039601303362</c:v>
                </c:pt>
                <c:pt idx="180">
                  <c:v>67.55681963510793</c:v>
                </c:pt>
                <c:pt idx="181">
                  <c:v>69.81434215938701</c:v>
                </c:pt>
                <c:pt idx="182">
                  <c:v>67.95097093301881</c:v>
                </c:pt>
                <c:pt idx="183">
                  <c:v>71.53284181827841</c:v>
                </c:pt>
                <c:pt idx="184">
                  <c:v>70.88949465191176</c:v>
                </c:pt>
                <c:pt idx="185">
                  <c:v>64.85604462463567</c:v>
                </c:pt>
                <c:pt idx="186">
                  <c:v>65.01475341852851</c:v>
                </c:pt>
                <c:pt idx="187">
                  <c:v>64.81193322406097</c:v>
                </c:pt>
                <c:pt idx="188">
                  <c:v>67.67980322625395</c:v>
                </c:pt>
                <c:pt idx="189">
                  <c:v>67.62453818256814</c:v>
                </c:pt>
                <c:pt idx="190">
                  <c:v>68.76426439836764</c:v>
                </c:pt>
                <c:pt idx="191">
                  <c:v>68.23987544818964</c:v>
                </c:pt>
                <c:pt idx="192">
                  <c:v>72.22960906480873</c:v>
                </c:pt>
                <c:pt idx="193">
                  <c:v>72.89039952265738</c:v>
                </c:pt>
                <c:pt idx="194">
                  <c:v>73.81581645296514</c:v>
                </c:pt>
                <c:pt idx="195">
                  <c:v>72.48882643966884</c:v>
                </c:pt>
                <c:pt idx="196">
                  <c:v>72.96164027320532</c:v>
                </c:pt>
                <c:pt idx="197">
                  <c:v>74.95478791096014</c:v>
                </c:pt>
                <c:pt idx="198">
                  <c:v>76.05593761675134</c:v>
                </c:pt>
                <c:pt idx="199">
                  <c:v>72.32630192576428</c:v>
                </c:pt>
                <c:pt idx="200">
                  <c:v>69.47583328406418</c:v>
                </c:pt>
                <c:pt idx="201">
                  <c:v>70.38405850882475</c:v>
                </c:pt>
                <c:pt idx="202">
                  <c:v>70.18253817502054</c:v>
                </c:pt>
                <c:pt idx="203">
                  <c:v>65.75060034693676</c:v>
                </c:pt>
                <c:pt idx="204">
                  <c:v>64.18703569291566</c:v>
                </c:pt>
                <c:pt idx="205">
                  <c:v>56.994571194835906</c:v>
                </c:pt>
                <c:pt idx="206">
                  <c:v>57.03880838837804</c:v>
                </c:pt>
                <c:pt idx="207">
                  <c:v>52.52082817058011</c:v>
                </c:pt>
                <c:pt idx="208">
                  <c:v>58.07437802715514</c:v>
                </c:pt>
                <c:pt idx="209">
                  <c:v>60.12291650156319</c:v>
                </c:pt>
                <c:pt idx="210">
                  <c:v>56.52875983648571</c:v>
                </c:pt>
                <c:pt idx="211">
                  <c:v>56.09028748305444</c:v>
                </c:pt>
                <c:pt idx="212">
                  <c:v>54.815836999149866</c:v>
                </c:pt>
                <c:pt idx="213">
                  <c:v>47.21370673717765</c:v>
                </c:pt>
                <c:pt idx="214">
                  <c:v>35.96412552293172</c:v>
                </c:pt>
                <c:pt idx="215">
                  <c:v>35.69279009221031</c:v>
                </c:pt>
                <c:pt idx="216">
                  <c:v>37.14901141403442</c:v>
                </c:pt>
                <c:pt idx="217">
                  <c:v>33.519842373025504</c:v>
                </c:pt>
                <c:pt idx="218">
                  <c:v>31.73513368228291</c:v>
                </c:pt>
                <c:pt idx="219">
                  <c:v>34.00406143560792</c:v>
                </c:pt>
                <c:pt idx="220">
                  <c:v>37.01776741802792</c:v>
                </c:pt>
                <c:pt idx="221">
                  <c:v>39.9287844080454</c:v>
                </c:pt>
                <c:pt idx="222">
                  <c:v>41.756723948590775</c:v>
                </c:pt>
                <c:pt idx="223">
                  <c:v>43.427212624917495</c:v>
                </c:pt>
                <c:pt idx="224">
                  <c:v>43.9962161475399</c:v>
                </c:pt>
                <c:pt idx="225">
                  <c:v>42.4896357077593</c:v>
                </c:pt>
                <c:pt idx="226">
                  <c:v>42.076657395724816</c:v>
                </c:pt>
                <c:pt idx="227">
                  <c:v>39.18681555522276</c:v>
                </c:pt>
                <c:pt idx="228">
                  <c:v>44.22226610999069</c:v>
                </c:pt>
                <c:pt idx="229">
                  <c:v>42.761390448372104</c:v>
                </c:pt>
                <c:pt idx="230">
                  <c:v>42.45944539557889</c:v>
                </c:pt>
                <c:pt idx="231">
                  <c:v>46.501215369720036</c:v>
                </c:pt>
                <c:pt idx="232">
                  <c:v>46.36477193106025</c:v>
                </c:pt>
                <c:pt idx="233">
                  <c:v>40.96112536065877</c:v>
                </c:pt>
                <c:pt idx="234">
                  <c:v>39.34233759394099</c:v>
                </c:pt>
                <c:pt idx="235">
                  <c:v>39.99084227197179</c:v>
                </c:pt>
                <c:pt idx="236">
                  <c:v>37.000156402589354</c:v>
                </c:pt>
                <c:pt idx="237">
                  <c:v>39.28661130937467</c:v>
                </c:pt>
                <c:pt idx="238">
                  <c:v>38.58678310063718</c:v>
                </c:pt>
                <c:pt idx="239">
                  <c:v>41.66699163183236</c:v>
                </c:pt>
                <c:pt idx="240">
                  <c:v>42.89087334283475</c:v>
                </c:pt>
                <c:pt idx="241">
                  <c:v>42.92861123306026</c:v>
                </c:pt>
                <c:pt idx="242">
                  <c:v>44.54786024065857</c:v>
                </c:pt>
                <c:pt idx="243">
                  <c:v>40.90409921542913</c:v>
                </c:pt>
                <c:pt idx="244">
                  <c:v>41.30093409664492</c:v>
                </c:pt>
                <c:pt idx="245">
                  <c:v>40.64676873508029</c:v>
                </c:pt>
                <c:pt idx="246">
                  <c:v>41.159836318190656</c:v>
                </c:pt>
                <c:pt idx="247">
                  <c:v>41.23086741379289</c:v>
                </c:pt>
                <c:pt idx="248">
                  <c:v>37.55003939416417</c:v>
                </c:pt>
                <c:pt idx="249">
                  <c:v>36.481176550010346</c:v>
                </c:pt>
                <c:pt idx="250">
                  <c:v>37.68920834711802</c:v>
                </c:pt>
                <c:pt idx="251">
                  <c:v>35.36715403055332</c:v>
                </c:pt>
                <c:pt idx="252">
                  <c:v>35.454118902028554</c:v>
                </c:pt>
                <c:pt idx="253">
                  <c:v>36.909795120993856</c:v>
                </c:pt>
                <c:pt idx="254">
                  <c:v>40.77050708403083</c:v>
                </c:pt>
                <c:pt idx="255">
                  <c:v>42.28136448470365</c:v>
                </c:pt>
                <c:pt idx="256">
                  <c:v>39.922033518793974</c:v>
                </c:pt>
                <c:pt idx="257">
                  <c:v>35.82051188512911</c:v>
                </c:pt>
                <c:pt idx="258">
                  <c:v>37.766319436145494</c:v>
                </c:pt>
                <c:pt idx="259">
                  <c:v>36.45924664269042</c:v>
                </c:pt>
                <c:pt idx="260">
                  <c:v>37.06661702037541</c:v>
                </c:pt>
                <c:pt idx="261">
                  <c:v>37.193458262522256</c:v>
                </c:pt>
                <c:pt idx="262">
                  <c:v>37.43720310238991</c:v>
                </c:pt>
                <c:pt idx="263">
                  <c:v>39.60805427211774</c:v>
                </c:pt>
                <c:pt idx="264">
                  <c:v>43.58801796826733</c:v>
                </c:pt>
              </c:numCache>
            </c:numRef>
          </c:val>
          <c:smooth val="0"/>
        </c:ser>
        <c:marker val="1"/>
        <c:axId val="47969882"/>
        <c:axId val="29075755"/>
      </c:lineChart>
      <c:dateAx>
        <c:axId val="479698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575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29075755"/>
        <c:scaling>
          <c:orientation val="minMax"/>
          <c:max val="12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Dow Jones Index (US$)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12"/>
          <c:w val="0.92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Calcs!$H$6</c:f>
              <c:strCache>
                <c:ptCount val="1"/>
                <c:pt idx="0">
                  <c:v>Dow Jones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6"/>
              <c:layout>
                <c:manualLayout>
                  <c:x val="0"/>
                  <c:y val="0"/>
                </c:manualLayout>
              </c:layout>
              <c:tx>
                <c:strRef>
                  <c:f>Calcs!$H$5</c:f>
                  <c:strCache>
                    <c:ptCount val="1"/>
                    <c:pt idx="0">
                      <c:v>10.1%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Calcs!$H$7:$H$271</c:f>
              <c:numCache>
                <c:ptCount val="265"/>
                <c:pt idx="0">
                  <c:v>100</c:v>
                </c:pt>
                <c:pt idx="1">
                  <c:v>106.81529764651592</c:v>
                </c:pt>
                <c:pt idx="2">
                  <c:v>112.75861405937547</c:v>
                </c:pt>
                <c:pt idx="3">
                  <c:v>113.37678818643286</c:v>
                </c:pt>
                <c:pt idx="4">
                  <c:v>113.47388863251808</c:v>
                </c:pt>
                <c:pt idx="5">
                  <c:v>119.6988924780803</c:v>
                </c:pt>
                <c:pt idx="6">
                  <c:v>113.84979233964006</c:v>
                </c:pt>
                <c:pt idx="7">
                  <c:v>119.00284571604368</c:v>
                </c:pt>
                <c:pt idx="8">
                  <c:v>120.24976926626672</c:v>
                </c:pt>
                <c:pt idx="9">
                  <c:v>119.72581141362866</c:v>
                </c:pt>
                <c:pt idx="10">
                  <c:v>123.81460544531609</c:v>
                </c:pt>
                <c:pt idx="11">
                  <c:v>117.50115366866636</c:v>
                </c:pt>
                <c:pt idx="12">
                  <c:v>129.8771342870328</c:v>
                </c:pt>
                <c:pt idx="13">
                  <c:v>129.87809567758808</c:v>
                </c:pt>
                <c:pt idx="14">
                  <c:v>133.09010152284264</c:v>
                </c:pt>
                <c:pt idx="15">
                  <c:v>131.3970927549608</c:v>
                </c:pt>
                <c:pt idx="16">
                  <c:v>134.59948469466238</c:v>
                </c:pt>
                <c:pt idx="17">
                  <c:v>136.00503768650978</c:v>
                </c:pt>
                <c:pt idx="18">
                  <c:v>132.76611290570682</c:v>
                </c:pt>
                <c:pt idx="19">
                  <c:v>135.96369789263193</c:v>
                </c:pt>
                <c:pt idx="20">
                  <c:v>129.983848638671</c:v>
                </c:pt>
                <c:pt idx="21">
                  <c:v>132.44693124134753</c:v>
                </c:pt>
                <c:pt idx="22">
                  <c:v>133.80922165820647</c:v>
                </c:pt>
                <c:pt idx="23">
                  <c:v>137.97492693431786</c:v>
                </c:pt>
                <c:pt idx="24">
                  <c:v>139.38528687894177</c:v>
                </c:pt>
                <c:pt idx="25">
                  <c:v>141.9627749576989</c:v>
                </c:pt>
                <c:pt idx="26">
                  <c:v>145.58337178895562</c:v>
                </c:pt>
                <c:pt idx="27">
                  <c:v>149.06648977080457</c:v>
                </c:pt>
                <c:pt idx="28">
                  <c:v>149.47796492847263</c:v>
                </c:pt>
                <c:pt idx="29">
                  <c:v>151.81222119673905</c:v>
                </c:pt>
                <c:pt idx="30">
                  <c:v>151.6314797723428</c:v>
                </c:pt>
                <c:pt idx="31">
                  <c:v>154.74061682818035</c:v>
                </c:pt>
                <c:pt idx="32">
                  <c:v>160.13401784340877</c:v>
                </c:pt>
                <c:pt idx="33">
                  <c:v>156.4192047377327</c:v>
                </c:pt>
                <c:pt idx="34">
                  <c:v>161.53572527303498</c:v>
                </c:pt>
                <c:pt idx="35">
                  <c:v>161.64147823411787</c:v>
                </c:pt>
                <c:pt idx="36">
                  <c:v>164.14301645900636</c:v>
                </c:pt>
                <c:pt idx="37">
                  <c:v>172.17255037686516</c:v>
                </c:pt>
                <c:pt idx="38">
                  <c:v>164.8179126288264</c:v>
                </c:pt>
                <c:pt idx="39">
                  <c:v>155.25399938471014</c:v>
                </c:pt>
                <c:pt idx="40">
                  <c:v>157.52095831410563</c:v>
                </c:pt>
                <c:pt idx="41">
                  <c:v>157.5526842024305</c:v>
                </c:pt>
                <c:pt idx="42">
                  <c:v>152.88994000922943</c:v>
                </c:pt>
                <c:pt idx="43">
                  <c:v>157.19889247808038</c:v>
                </c:pt>
                <c:pt idx="44">
                  <c:v>163.3373711736657</c:v>
                </c:pt>
                <c:pt idx="45">
                  <c:v>156.28364866943556</c:v>
                </c:pt>
                <c:pt idx="46">
                  <c:v>159.09475465313037</c:v>
                </c:pt>
                <c:pt idx="47">
                  <c:v>152.97646515920636</c:v>
                </c:pt>
                <c:pt idx="48">
                  <c:v>156.12501922781118</c:v>
                </c:pt>
                <c:pt idx="49">
                  <c:v>159.12455776034466</c:v>
                </c:pt>
                <c:pt idx="50">
                  <c:v>167.01084448546388</c:v>
                </c:pt>
                <c:pt idx="51">
                  <c:v>171.30729887709592</c:v>
                </c:pt>
                <c:pt idx="52">
                  <c:v>177.66305183817886</c:v>
                </c:pt>
                <c:pt idx="53">
                  <c:v>182.25657591139836</c:v>
                </c:pt>
                <c:pt idx="54">
                  <c:v>187.09525457621916</c:v>
                </c:pt>
                <c:pt idx="55">
                  <c:v>195.7689201661284</c:v>
                </c:pt>
                <c:pt idx="56">
                  <c:v>194.40086140593766</c:v>
                </c:pt>
                <c:pt idx="57">
                  <c:v>202.2967620366099</c:v>
                </c:pt>
                <c:pt idx="58">
                  <c:v>201.16905091524393</c:v>
                </c:pt>
                <c:pt idx="59">
                  <c:v>214.1122519612369</c:v>
                </c:pt>
                <c:pt idx="60">
                  <c:v>213.54022458083384</c:v>
                </c:pt>
                <c:pt idx="61">
                  <c:v>219.76907398861727</c:v>
                </c:pt>
                <c:pt idx="62">
                  <c:v>224.93462544223976</c:v>
                </c:pt>
                <c:pt idx="63">
                  <c:v>230.08383325642217</c:v>
                </c:pt>
                <c:pt idx="64">
                  <c:v>231.28268727888027</c:v>
                </c:pt>
                <c:pt idx="65">
                  <c:v>234.48123365636067</c:v>
                </c:pt>
                <c:pt idx="66">
                  <c:v>235.11479003230284</c:v>
                </c:pt>
                <c:pt idx="67">
                  <c:v>224.73561759729284</c:v>
                </c:pt>
                <c:pt idx="68">
                  <c:v>229.78772496539003</c:v>
                </c:pt>
                <c:pt idx="69">
                  <c:v>238.16528226426715</c:v>
                </c:pt>
                <c:pt idx="70">
                  <c:v>244.90847561913563</c:v>
                </c:pt>
                <c:pt idx="71">
                  <c:v>264.013228734041</c:v>
                </c:pt>
                <c:pt idx="72">
                  <c:v>261.26365174588534</c:v>
                </c:pt>
                <c:pt idx="73">
                  <c:v>272.44366251345957</c:v>
                </c:pt>
                <c:pt idx="74">
                  <c:v>273.8905552991849</c:v>
                </c:pt>
                <c:pt idx="75">
                  <c:v>265.9898477157361</c:v>
                </c:pt>
                <c:pt idx="76">
                  <c:v>284.1908937086603</c:v>
                </c:pt>
                <c:pt idx="77">
                  <c:v>296.92835717581926</c:v>
                </c:pt>
                <c:pt idx="78">
                  <c:v>306.87586525149993</c:v>
                </c:pt>
                <c:pt idx="79">
                  <c:v>330.34244731579776</c:v>
                </c:pt>
                <c:pt idx="80">
                  <c:v>312.6836255960623</c:v>
                </c:pt>
                <c:pt idx="81">
                  <c:v>330.7827641901248</c:v>
                </c:pt>
                <c:pt idx="82">
                  <c:v>318.8749807721891</c:v>
                </c:pt>
                <c:pt idx="83">
                  <c:v>333.9313182587296</c:v>
                </c:pt>
                <c:pt idx="84">
                  <c:v>343.90959083217984</c:v>
                </c:pt>
                <c:pt idx="85">
                  <c:v>341.0465697584989</c:v>
                </c:pt>
                <c:pt idx="86">
                  <c:v>363.267189663129</c:v>
                </c:pt>
                <c:pt idx="87">
                  <c:v>379.37528841716687</c:v>
                </c:pt>
                <c:pt idx="88">
                  <c:v>383.3564067066608</c:v>
                </c:pt>
                <c:pt idx="89">
                  <c:v>375.2614982310417</c:v>
                </c:pt>
                <c:pt idx="90">
                  <c:v>382.900707583449</c:v>
                </c:pt>
                <c:pt idx="91">
                  <c:v>370.8996692816492</c:v>
                </c:pt>
                <c:pt idx="92">
                  <c:v>324.649092447316</c:v>
                </c:pt>
                <c:pt idx="93">
                  <c:v>335.69066297492714</c:v>
                </c:pt>
                <c:pt idx="94">
                  <c:v>360.2090063067223</c:v>
                </c:pt>
                <c:pt idx="95">
                  <c:v>378.5004230118446</c:v>
                </c:pt>
                <c:pt idx="96">
                  <c:v>385.7473850176898</c:v>
                </c:pt>
                <c:pt idx="97">
                  <c:v>389.70927549607774</c:v>
                </c:pt>
                <c:pt idx="98">
                  <c:v>387.57979541609</c:v>
                </c:pt>
                <c:pt idx="99">
                  <c:v>402.41020612213526</c:v>
                </c:pt>
                <c:pt idx="100">
                  <c:v>441.65705276111385</c:v>
                </c:pt>
                <c:pt idx="101">
                  <c:v>435.2327526534382</c:v>
                </c:pt>
                <c:pt idx="102">
                  <c:v>442.3406014459316</c:v>
                </c:pt>
                <c:pt idx="103">
                  <c:v>432.3786725119215</c:v>
                </c:pt>
                <c:pt idx="104">
                  <c:v>430.8539070912169</c:v>
                </c:pt>
                <c:pt idx="105">
                  <c:v>410.3455237655747</c:v>
                </c:pt>
                <c:pt idx="106">
                  <c:v>426.59110136902024</c:v>
                </c:pt>
                <c:pt idx="107">
                  <c:v>421.156360559914</c:v>
                </c:pt>
                <c:pt idx="108">
                  <c:v>439.70254576219054</c:v>
                </c:pt>
                <c:pt idx="109">
                  <c:v>422.34848484848504</c:v>
                </c:pt>
                <c:pt idx="110">
                  <c:v>391.4993847100447</c:v>
                </c:pt>
                <c:pt idx="111">
                  <c:v>423.55502999538544</c:v>
                </c:pt>
                <c:pt idx="112">
                  <c:v>427.43520227657297</c:v>
                </c:pt>
                <c:pt idx="113">
                  <c:v>421.70339178587926</c:v>
                </c:pt>
                <c:pt idx="114">
                  <c:v>413.1268266420552</c:v>
                </c:pt>
                <c:pt idx="115">
                  <c:v>426.17289647746514</c:v>
                </c:pt>
                <c:pt idx="116">
                  <c:v>424.0193816335949</c:v>
                </c:pt>
                <c:pt idx="117">
                  <c:v>440.54856945085385</c:v>
                </c:pt>
                <c:pt idx="118">
                  <c:v>454.0820642978005</c:v>
                </c:pt>
                <c:pt idx="119">
                  <c:v>444.14417012767285</c:v>
                </c:pt>
                <c:pt idx="120">
                  <c:v>465.86967389632383</c:v>
                </c:pt>
                <c:pt idx="121">
                  <c:v>459.5168051069068</c:v>
                </c:pt>
                <c:pt idx="122">
                  <c:v>448.87709583141077</c:v>
                </c:pt>
                <c:pt idx="123">
                  <c:v>428.26103676357513</c:v>
                </c:pt>
                <c:pt idx="124">
                  <c:v>455.0492231964315</c:v>
                </c:pt>
                <c:pt idx="125">
                  <c:v>463.76903553299513</c:v>
                </c:pt>
                <c:pt idx="126">
                  <c:v>441.9637363482543</c:v>
                </c:pt>
                <c:pt idx="127">
                  <c:v>442.6847792647287</c:v>
                </c:pt>
                <c:pt idx="128">
                  <c:v>424.7000461467469</c:v>
                </c:pt>
                <c:pt idx="129">
                  <c:v>367.31272111982787</c:v>
                </c:pt>
                <c:pt idx="130">
                  <c:v>371.27268881710523</c:v>
                </c:pt>
                <c:pt idx="131">
                  <c:v>398.3810183048764</c:v>
                </c:pt>
                <c:pt idx="132">
                  <c:v>410.9983079526229</c:v>
                </c:pt>
                <c:pt idx="133">
                  <c:v>411.96162128903273</c:v>
                </c:pt>
                <c:pt idx="134">
                  <c:v>416.3253730195357</c:v>
                </c:pt>
                <c:pt idx="135">
                  <c:v>435.0638363328721</c:v>
                </c:pt>
                <c:pt idx="136">
                  <c:v>417.1819720043072</c:v>
                </c:pt>
                <c:pt idx="137">
                  <c:v>414.6140978311031</c:v>
                </c:pt>
                <c:pt idx="138">
                  <c:v>394.0922550376867</c:v>
                </c:pt>
                <c:pt idx="139">
                  <c:v>359.39374711582855</c:v>
                </c:pt>
                <c:pt idx="140">
                  <c:v>356.7383864020922</c:v>
                </c:pt>
                <c:pt idx="141">
                  <c:v>319.6383248730966</c:v>
                </c:pt>
                <c:pt idx="142">
                  <c:v>338.57195046915876</c:v>
                </c:pt>
                <c:pt idx="143">
                  <c:v>356.86336717428105</c:v>
                </c:pt>
                <c:pt idx="144">
                  <c:v>345.49396246731294</c:v>
                </c:pt>
                <c:pt idx="145">
                  <c:v>331.7614597754194</c:v>
                </c:pt>
                <c:pt idx="146">
                  <c:v>321.60917551146</c:v>
                </c:pt>
                <c:pt idx="147">
                  <c:v>330.571258267959</c:v>
                </c:pt>
                <c:pt idx="148">
                  <c:v>357.9756960467624</c:v>
                </c:pt>
                <c:pt idx="149">
                  <c:v>377.0516074450088</c:v>
                </c:pt>
                <c:pt idx="150">
                  <c:v>379.4973850176899</c:v>
                </c:pt>
                <c:pt idx="151">
                  <c:v>389.7063913244119</c:v>
                </c:pt>
                <c:pt idx="152">
                  <c:v>398.64924626980496</c:v>
                </c:pt>
                <c:pt idx="153">
                  <c:v>398.6550146131367</c:v>
                </c:pt>
                <c:pt idx="154">
                  <c:v>421.6908937086605</c:v>
                </c:pt>
                <c:pt idx="155">
                  <c:v>422.1860098446395</c:v>
                </c:pt>
                <c:pt idx="156">
                  <c:v>447.0841024457779</c:v>
                </c:pt>
                <c:pt idx="157">
                  <c:v>445.09210121519794</c:v>
                </c:pt>
                <c:pt idx="158">
                  <c:v>451.07964159360125</c:v>
                </c:pt>
                <c:pt idx="159">
                  <c:v>447.01488232579635</c:v>
                </c:pt>
                <c:pt idx="160">
                  <c:v>441.6618597138904</c:v>
                </c:pt>
                <c:pt idx="161">
                  <c:v>444.9647169666208</c:v>
                </c:pt>
                <c:pt idx="162">
                  <c:v>462.5211505922169</c:v>
                </c:pt>
                <c:pt idx="163">
                  <c:v>453.04953084140925</c:v>
                </c:pt>
                <c:pt idx="164">
                  <c:v>457.55076142132015</c:v>
                </c:pt>
                <c:pt idx="165">
                  <c:v>462.86148284879283</c:v>
                </c:pt>
                <c:pt idx="166">
                  <c:v>477.55345331487496</c:v>
                </c:pt>
                <c:pt idx="167">
                  <c:v>498.91939701584414</c:v>
                </c:pt>
                <c:pt idx="168">
                  <c:v>516.7387709583145</c:v>
                </c:pt>
                <c:pt idx="169">
                  <c:v>504.2537686509772</c:v>
                </c:pt>
                <c:pt idx="170">
                  <c:v>520.5666435932937</c:v>
                </c:pt>
                <c:pt idx="171">
                  <c:v>516.0535879095529</c:v>
                </c:pt>
                <c:pt idx="172">
                  <c:v>500.8441009075531</c:v>
                </c:pt>
                <c:pt idx="173">
                  <c:v>514.3252961082915</c:v>
                </c:pt>
                <c:pt idx="174">
                  <c:v>512.3994385479162</c:v>
                </c:pt>
                <c:pt idx="175">
                  <c:v>538.0411667435784</c:v>
                </c:pt>
                <c:pt idx="176">
                  <c:v>533.986309798493</c:v>
                </c:pt>
                <c:pt idx="177">
                  <c:v>547.2797454237814</c:v>
                </c:pt>
                <c:pt idx="178">
                  <c:v>538.4198584833107</c:v>
                </c:pt>
                <c:pt idx="179">
                  <c:v>561.8489463159518</c:v>
                </c:pt>
                <c:pt idx="180">
                  <c:v>565.7583448700206</c:v>
                </c:pt>
                <c:pt idx="181">
                  <c:v>579.9135709890792</c:v>
                </c:pt>
                <c:pt idx="182">
                  <c:v>587.5749884633138</c:v>
                </c:pt>
                <c:pt idx="183">
                  <c:v>590.345523765575</c:v>
                </c:pt>
                <c:pt idx="184">
                  <c:v>604.034379326258</c:v>
                </c:pt>
                <c:pt idx="185">
                  <c:v>603.7204853099528</c:v>
                </c:pt>
                <c:pt idx="186">
                  <c:v>617.779668512537</c:v>
                </c:pt>
                <c:pt idx="187">
                  <c:v>601.030033840948</c:v>
                </c:pt>
                <c:pt idx="188">
                  <c:v>606.4971735117679</c:v>
                </c:pt>
                <c:pt idx="189">
                  <c:v>617.8814797723431</c:v>
                </c:pt>
                <c:pt idx="190">
                  <c:v>646.2436548223354</c:v>
                </c:pt>
                <c:pt idx="191">
                  <c:v>654.5237271189053</c:v>
                </c:pt>
                <c:pt idx="192">
                  <c:v>654.6449584679285</c:v>
                </c:pt>
                <c:pt idx="193">
                  <c:v>674.016785879096</c:v>
                </c:pt>
                <c:pt idx="194">
                  <c:v>672.0057491155212</c:v>
                </c:pt>
                <c:pt idx="195">
                  <c:v>679.0229387786499</c:v>
                </c:pt>
                <c:pt idx="196">
                  <c:v>713.3810183048765</c:v>
                </c:pt>
                <c:pt idx="197">
                  <c:v>742.2089870789113</c:v>
                </c:pt>
                <c:pt idx="198">
                  <c:v>721.7495385325338</c:v>
                </c:pt>
                <c:pt idx="199">
                  <c:v>708.4797531149057</c:v>
                </c:pt>
                <c:pt idx="200">
                  <c:v>709.3046262113525</c:v>
                </c:pt>
                <c:pt idx="201">
                  <c:v>727.5560490693742</c:v>
                </c:pt>
                <c:pt idx="202">
                  <c:v>742.2879172435013</c:v>
                </c:pt>
                <c:pt idx="203">
                  <c:v>718.6865482233505</c:v>
                </c:pt>
                <c:pt idx="204">
                  <c:v>712.8027418858641</c:v>
                </c:pt>
                <c:pt idx="205">
                  <c:v>696.7652091985852</c:v>
                </c:pt>
                <c:pt idx="206">
                  <c:v>672.5923896323648</c:v>
                </c:pt>
                <c:pt idx="207">
                  <c:v>684.6224619289345</c:v>
                </c:pt>
                <c:pt idx="208">
                  <c:v>726.7420396862027</c:v>
                </c:pt>
                <c:pt idx="209">
                  <c:v>739.3230849100145</c:v>
                </c:pt>
                <c:pt idx="210">
                  <c:v>682.7355406860489</c:v>
                </c:pt>
                <c:pt idx="211">
                  <c:v>679.6401515151522</c:v>
                </c:pt>
                <c:pt idx="212">
                  <c:v>685.9844639286271</c:v>
                </c:pt>
                <c:pt idx="213">
                  <c:v>632.0823719427787</c:v>
                </c:pt>
                <c:pt idx="214">
                  <c:v>543.2201776649752</c:v>
                </c:pt>
                <c:pt idx="215">
                  <c:v>516.2933587140445</c:v>
                </c:pt>
                <c:pt idx="216">
                  <c:v>513.6631864328571</c:v>
                </c:pt>
                <c:pt idx="217">
                  <c:v>466.4231464390099</c:v>
                </c:pt>
                <c:pt idx="218">
                  <c:v>408.150669127827</c:v>
                </c:pt>
                <c:pt idx="219">
                  <c:v>434.6248654053228</c:v>
                </c:pt>
                <c:pt idx="220">
                  <c:v>473.4733117981855</c:v>
                </c:pt>
                <c:pt idx="221">
                  <c:v>489.94914243962523</c:v>
                </c:pt>
                <c:pt idx="222">
                  <c:v>495.64826565143875</c:v>
                </c:pt>
                <c:pt idx="223">
                  <c:v>536.4125711429017</c:v>
                </c:pt>
                <c:pt idx="224">
                  <c:v>553.6005037686516</c:v>
                </c:pt>
                <c:pt idx="225">
                  <c:v>568.0032879556998</c:v>
                </c:pt>
                <c:pt idx="226">
                  <c:v>556.3018189509313</c:v>
                </c:pt>
                <c:pt idx="227">
                  <c:v>596.9860406091378</c:v>
                </c:pt>
                <c:pt idx="228">
                  <c:v>613.0594331641295</c:v>
                </c:pt>
                <c:pt idx="229">
                  <c:v>587.9255114597762</c:v>
                </c:pt>
                <c:pt idx="230">
                  <c:v>605.6884517766505</c:v>
                </c:pt>
                <c:pt idx="231">
                  <c:v>636.7415589909252</c:v>
                </c:pt>
                <c:pt idx="232">
                  <c:v>657.3510806029848</c:v>
                </c:pt>
                <c:pt idx="233">
                  <c:v>610.5334756191361</c:v>
                </c:pt>
                <c:pt idx="234">
                  <c:v>585.1436317489623</c:v>
                </c:pt>
                <c:pt idx="235">
                  <c:v>633.56935471466</c:v>
                </c:pt>
                <c:pt idx="236">
                  <c:v>610.2748615597608</c:v>
                </c:pt>
                <c:pt idx="237">
                  <c:v>655.5472235040771</c:v>
                </c:pt>
                <c:pt idx="238">
                  <c:v>678.658379480081</c:v>
                </c:pt>
                <c:pt idx="239">
                  <c:v>678.3995731425944</c:v>
                </c:pt>
                <c:pt idx="240">
                  <c:v>712.4782725734511</c:v>
                </c:pt>
                <c:pt idx="241">
                  <c:v>720.8544839255508</c:v>
                </c:pt>
                <c:pt idx="242">
                  <c:v>738.8431587448094</c:v>
                </c:pt>
                <c:pt idx="243">
                  <c:v>751.653111059838</c:v>
                </c:pt>
                <c:pt idx="244">
                  <c:v>782.3845369943097</c:v>
                </c:pt>
                <c:pt idx="245">
                  <c:v>777.8952276572845</c:v>
                </c:pt>
                <c:pt idx="246">
                  <c:v>771.0305145362263</c:v>
                </c:pt>
                <c:pt idx="247">
                  <c:v>752.0295916012932</c:v>
                </c:pt>
                <c:pt idx="248">
                  <c:v>717.3374288571</c:v>
                </c:pt>
                <c:pt idx="249">
                  <c:v>674.2335794493165</c:v>
                </c:pt>
                <c:pt idx="250">
                  <c:v>744.5102676511317</c:v>
                </c:pt>
                <c:pt idx="251">
                  <c:v>752.9083987078922</c:v>
                </c:pt>
                <c:pt idx="252">
                  <c:v>767.8676357483474</c:v>
                </c:pt>
                <c:pt idx="253">
                  <c:v>790.8066066758971</c:v>
                </c:pt>
                <c:pt idx="254">
                  <c:v>797.9293570219977</c:v>
                </c:pt>
                <c:pt idx="255">
                  <c:v>814.4426818950941</c:v>
                </c:pt>
                <c:pt idx="256">
                  <c:v>817.8129326257509</c:v>
                </c:pt>
                <c:pt idx="257">
                  <c:v>786.3819989232436</c:v>
                </c:pt>
                <c:pt idx="258">
                  <c:v>813.852291955085</c:v>
                </c:pt>
                <c:pt idx="259">
                  <c:v>817.3319489309349</c:v>
                </c:pt>
                <c:pt idx="260">
                  <c:v>811.9965197661911</c:v>
                </c:pt>
                <c:pt idx="261">
                  <c:v>821.8945162282739</c:v>
                </c:pt>
                <c:pt idx="262">
                  <c:v>821.1497269650837</c:v>
                </c:pt>
                <c:pt idx="263">
                  <c:v>815.6342293493321</c:v>
                </c:pt>
                <c:pt idx="264">
                  <c:v>828.0808721735131</c:v>
                </c:pt>
              </c:numCache>
            </c:numRef>
          </c:val>
          <c:smooth val="0"/>
        </c:ser>
        <c:marker val="1"/>
        <c:axId val="60355204"/>
        <c:axId val="6325925"/>
      </c:lineChart>
      <c:dateAx>
        <c:axId val="603552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25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6325925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204"/>
        <c:crossesAt val="1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Dax Xetra Index (Euro ex DM)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025"/>
          <c:w val="0.9352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Calcs!$I$6</c:f>
              <c:strCache>
                <c:ptCount val="1"/>
                <c:pt idx="0">
                  <c:v>Dax Xetra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3"/>
              <c:layout>
                <c:manualLayout>
                  <c:x val="0"/>
                  <c:y val="0"/>
                </c:manualLayout>
              </c:layout>
              <c:tx>
                <c:strRef>
                  <c:f>Calcs!$I$5</c:f>
                  <c:strCache>
                    <c:ptCount val="1"/>
                    <c:pt idx="0">
                      <c:v>7.8% p.a.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Calcs!$I$7:$I$271</c:f>
              <c:numCache>
                <c:ptCount val="265"/>
                <c:pt idx="0">
                  <c:v>100</c:v>
                </c:pt>
                <c:pt idx="1">
                  <c:v>101.94312095097919</c:v>
                </c:pt>
                <c:pt idx="2">
                  <c:v>110.5680337753866</c:v>
                </c:pt>
                <c:pt idx="3">
                  <c:v>108.97975072041297</c:v>
                </c:pt>
                <c:pt idx="4">
                  <c:v>115.32415685948352</c:v>
                </c:pt>
                <c:pt idx="5">
                  <c:v>122.22982724405145</c:v>
                </c:pt>
                <c:pt idx="6">
                  <c:v>116.00499568127172</c:v>
                </c:pt>
                <c:pt idx="7">
                  <c:v>116.01433531465362</c:v>
                </c:pt>
                <c:pt idx="8">
                  <c:v>118.15931505719333</c:v>
                </c:pt>
                <c:pt idx="9">
                  <c:v>114.26802838975858</c:v>
                </c:pt>
                <c:pt idx="10">
                  <c:v>112.5714873945627</c:v>
                </c:pt>
                <c:pt idx="11">
                  <c:v>111.21655882912356</c:v>
                </c:pt>
                <c:pt idx="12">
                  <c:v>111.69806124208944</c:v>
                </c:pt>
                <c:pt idx="13">
                  <c:v>120.4094168046592</c:v>
                </c:pt>
                <c:pt idx="14">
                  <c:v>124.72364570203025</c:v>
                </c:pt>
                <c:pt idx="15">
                  <c:v>122.28947818718399</c:v>
                </c:pt>
                <c:pt idx="16">
                  <c:v>124.02685451373574</c:v>
                </c:pt>
                <c:pt idx="17">
                  <c:v>129.15853993579515</c:v>
                </c:pt>
                <c:pt idx="18">
                  <c:v>125.08645978128898</c:v>
                </c:pt>
                <c:pt idx="19">
                  <c:v>114.5204711810955</c:v>
                </c:pt>
                <c:pt idx="20">
                  <c:v>108.42775793579105</c:v>
                </c:pt>
                <c:pt idx="21">
                  <c:v>100.38333400369632</c:v>
                </c:pt>
                <c:pt idx="22">
                  <c:v>102.05506020654906</c:v>
                </c:pt>
                <c:pt idx="23">
                  <c:v>105.37022102208313</c:v>
                </c:pt>
                <c:pt idx="24">
                  <c:v>105.05519586983688</c:v>
                </c:pt>
                <c:pt idx="25">
                  <c:v>106.74655575454352</c:v>
                </c:pt>
                <c:pt idx="26">
                  <c:v>113.51424498608259</c:v>
                </c:pt>
                <c:pt idx="27">
                  <c:v>113.79954692552222</c:v>
                </c:pt>
                <c:pt idx="28">
                  <c:v>110.90773737496309</c:v>
                </c:pt>
                <c:pt idx="29">
                  <c:v>110.83411106801093</c:v>
                </c:pt>
                <c:pt idx="30">
                  <c:v>115.89094307800228</c:v>
                </c:pt>
                <c:pt idx="31">
                  <c:v>119.2784349228662</c:v>
                </c:pt>
                <c:pt idx="32">
                  <c:v>129.52653512554306</c:v>
                </c:pt>
                <c:pt idx="33">
                  <c:v>127.21821405757986</c:v>
                </c:pt>
                <c:pt idx="34">
                  <c:v>137.88012137433046</c:v>
                </c:pt>
                <c:pt idx="35">
                  <c:v>138.13672268856</c:v>
                </c:pt>
                <c:pt idx="36">
                  <c:v>152.97712744236526</c:v>
                </c:pt>
                <c:pt idx="37">
                  <c:v>148.582250469879</c:v>
                </c:pt>
                <c:pt idx="38">
                  <c:v>141.78033864010848</c:v>
                </c:pt>
                <c:pt idx="39">
                  <c:v>144.02069171915386</c:v>
                </c:pt>
                <c:pt idx="40">
                  <c:v>151.52662102290122</c:v>
                </c:pt>
                <c:pt idx="41">
                  <c:v>143.38839172194892</c:v>
                </c:pt>
                <c:pt idx="42">
                  <c:v>134.74445876824555</c:v>
                </c:pt>
                <c:pt idx="43">
                  <c:v>143.6488788690454</c:v>
                </c:pt>
                <c:pt idx="44">
                  <c:v>146.93499819683723</c:v>
                </c:pt>
                <c:pt idx="45">
                  <c:v>133.4326152268747</c:v>
                </c:pt>
                <c:pt idx="46">
                  <c:v>136.97983525432096</c:v>
                </c:pt>
                <c:pt idx="47">
                  <c:v>136.79092923898352</c:v>
                </c:pt>
                <c:pt idx="48">
                  <c:v>138.96638209190067</c:v>
                </c:pt>
                <c:pt idx="49">
                  <c:v>133.27016014403492</c:v>
                </c:pt>
                <c:pt idx="50">
                  <c:v>135.88109896807282</c:v>
                </c:pt>
                <c:pt idx="51">
                  <c:v>121.694741241026</c:v>
                </c:pt>
                <c:pt idx="52">
                  <c:v>128.9424330903893</c:v>
                </c:pt>
                <c:pt idx="53">
                  <c:v>135.11565806579608</c:v>
                </c:pt>
                <c:pt idx="54">
                  <c:v>134.0071731111274</c:v>
                </c:pt>
                <c:pt idx="55">
                  <c:v>143.75038773113044</c:v>
                </c:pt>
                <c:pt idx="56">
                  <c:v>146.10520244848382</c:v>
                </c:pt>
                <c:pt idx="57">
                  <c:v>141.9697900354975</c:v>
                </c:pt>
                <c:pt idx="58">
                  <c:v>138.19848697939224</c:v>
                </c:pt>
                <c:pt idx="59">
                  <c:v>144.83303530585945</c:v>
                </c:pt>
                <c:pt idx="60">
                  <c:v>144.44104339384563</c:v>
                </c:pt>
                <c:pt idx="61">
                  <c:v>157.6349457721799</c:v>
                </c:pt>
                <c:pt idx="62">
                  <c:v>160.1497613621414</c:v>
                </c:pt>
                <c:pt idx="63">
                  <c:v>161.01309798366194</c:v>
                </c:pt>
                <c:pt idx="64">
                  <c:v>163.42565481396764</c:v>
                </c:pt>
                <c:pt idx="65">
                  <c:v>165.84809665770672</c:v>
                </c:pt>
                <c:pt idx="66">
                  <c:v>169.8334613840248</c:v>
                </c:pt>
                <c:pt idx="67">
                  <c:v>163.32475950444058</c:v>
                </c:pt>
                <c:pt idx="68">
                  <c:v>166.51891412104862</c:v>
                </c:pt>
                <c:pt idx="69">
                  <c:v>176.36234232551436</c:v>
                </c:pt>
                <c:pt idx="70">
                  <c:v>178.63787241788128</c:v>
                </c:pt>
                <c:pt idx="71">
                  <c:v>191.69542978334113</c:v>
                </c:pt>
                <c:pt idx="72">
                  <c:v>193.57460492328227</c:v>
                </c:pt>
                <c:pt idx="73">
                  <c:v>204.72721794136777</c:v>
                </c:pt>
                <c:pt idx="74">
                  <c:v>220.55830555871822</c:v>
                </c:pt>
                <c:pt idx="75">
                  <c:v>230.8663975670598</c:v>
                </c:pt>
                <c:pt idx="76">
                  <c:v>233.99599282007182</c:v>
                </c:pt>
                <c:pt idx="77">
                  <c:v>241.73691275350822</c:v>
                </c:pt>
                <c:pt idx="78">
                  <c:v>257.9450625039628</c:v>
                </c:pt>
                <c:pt idx="79">
                  <c:v>302.89726335107446</c:v>
                </c:pt>
                <c:pt idx="80">
                  <c:v>268.6456918043698</c:v>
                </c:pt>
                <c:pt idx="81">
                  <c:v>283.96200882561305</c:v>
                </c:pt>
                <c:pt idx="82">
                  <c:v>257.74524888759544</c:v>
                </c:pt>
                <c:pt idx="83">
                  <c:v>274.36209281414096</c:v>
                </c:pt>
                <c:pt idx="84">
                  <c:v>291.4202855473608</c:v>
                </c:pt>
                <c:pt idx="85">
                  <c:v>305.6270950263388</c:v>
                </c:pt>
                <c:pt idx="86">
                  <c:v>323.2580049861375</c:v>
                </c:pt>
                <c:pt idx="87">
                  <c:v>353.2966519800367</c:v>
                </c:pt>
                <c:pt idx="88">
                  <c:v>361.1865970125448</c:v>
                </c:pt>
                <c:pt idx="89">
                  <c:v>381.6641181511347</c:v>
                </c:pt>
                <c:pt idx="90">
                  <c:v>403.533244663627</c:v>
                </c:pt>
                <c:pt idx="91">
                  <c:v>402.8213191789034</c:v>
                </c:pt>
                <c:pt idx="92">
                  <c:v>330.5672566088135</c:v>
                </c:pt>
                <c:pt idx="93">
                  <c:v>303.9535281658122</c:v>
                </c:pt>
                <c:pt idx="94">
                  <c:v>321.79665913814983</c:v>
                </c:pt>
                <c:pt idx="95">
                  <c:v>343.8272181458854</c:v>
                </c:pt>
                <c:pt idx="96">
                  <c:v>341.294950394276</c:v>
                </c:pt>
                <c:pt idx="97">
                  <c:v>353.1533533715057</c:v>
                </c:pt>
                <c:pt idx="98">
                  <c:v>334.3152446677173</c:v>
                </c:pt>
                <c:pt idx="99">
                  <c:v>331.6776503936625</c:v>
                </c:pt>
                <c:pt idx="100">
                  <c:v>365.4346304061653</c:v>
                </c:pt>
                <c:pt idx="101">
                  <c:v>345.53848440247174</c:v>
                </c:pt>
                <c:pt idx="102">
                  <c:v>366.66718932254975</c:v>
                </c:pt>
                <c:pt idx="103">
                  <c:v>347.80726541670134</c:v>
                </c:pt>
                <c:pt idx="104">
                  <c:v>359.32160175394256</c:v>
                </c:pt>
                <c:pt idx="105">
                  <c:v>351.0768188254289</c:v>
                </c:pt>
                <c:pt idx="106">
                  <c:v>376.68036706804395</c:v>
                </c:pt>
                <c:pt idx="107">
                  <c:v>401.9478248539237</c:v>
                </c:pt>
                <c:pt idx="108">
                  <c:v>474.3538439408622</c:v>
                </c:pt>
                <c:pt idx="109">
                  <c:v>465.999985002049</c:v>
                </c:pt>
                <c:pt idx="110">
                  <c:v>521.148134084413</c:v>
                </c:pt>
                <c:pt idx="111">
                  <c:v>518.0694636937095</c:v>
                </c:pt>
                <c:pt idx="112">
                  <c:v>505.47732002969633</c:v>
                </c:pt>
                <c:pt idx="113">
                  <c:v>484.68402384128933</c:v>
                </c:pt>
                <c:pt idx="114">
                  <c:v>470.2682656300814</c:v>
                </c:pt>
                <c:pt idx="115">
                  <c:v>490.1855451107705</c:v>
                </c:pt>
                <c:pt idx="116">
                  <c:v>491.9634840786523</c:v>
                </c:pt>
                <c:pt idx="117">
                  <c:v>463.444879460783</c:v>
                </c:pt>
                <c:pt idx="118">
                  <c:v>482.48682395881866</c:v>
                </c:pt>
                <c:pt idx="119">
                  <c:v>434.4177079448924</c:v>
                </c:pt>
                <c:pt idx="120">
                  <c:v>438.5953191393633</c:v>
                </c:pt>
                <c:pt idx="121">
                  <c:v>463.24172539160026</c:v>
                </c:pt>
                <c:pt idx="122">
                  <c:v>423.231281363614</c:v>
                </c:pt>
                <c:pt idx="123">
                  <c:v>397.4423039034898</c:v>
                </c:pt>
                <c:pt idx="124">
                  <c:v>427.0673483008347</c:v>
                </c:pt>
                <c:pt idx="125">
                  <c:v>417.43798176658174</c:v>
                </c:pt>
                <c:pt idx="126">
                  <c:v>413.0149495489369</c:v>
                </c:pt>
                <c:pt idx="127">
                  <c:v>399.5720130045876</c:v>
                </c:pt>
                <c:pt idx="128">
                  <c:v>353.6905527222307</c:v>
                </c:pt>
                <c:pt idx="129">
                  <c:v>293.6973836073756</c:v>
                </c:pt>
                <c:pt idx="130">
                  <c:v>310.8073192729813</c:v>
                </c:pt>
                <c:pt idx="131">
                  <c:v>340.1746715959935</c:v>
                </c:pt>
                <c:pt idx="132">
                  <c:v>351.7769504665388</c:v>
                </c:pt>
                <c:pt idx="133">
                  <c:v>348.1985756036507</c:v>
                </c:pt>
                <c:pt idx="134">
                  <c:v>343.52671373751014</c:v>
                </c:pt>
                <c:pt idx="135">
                  <c:v>367.9467872683756</c:v>
                </c:pt>
                <c:pt idx="136">
                  <c:v>343.67123945115696</c:v>
                </c:pt>
                <c:pt idx="137">
                  <c:v>328.47558776630757</c:v>
                </c:pt>
                <c:pt idx="138">
                  <c:v>298.7700998113669</c:v>
                </c:pt>
                <c:pt idx="139">
                  <c:v>252.24781796850033</c:v>
                </c:pt>
                <c:pt idx="140">
                  <c:v>253.12042605089633</c:v>
                </c:pt>
                <c:pt idx="141">
                  <c:v>188.77171549976933</c:v>
                </c:pt>
                <c:pt idx="142">
                  <c:v>214.9376869204912</c:v>
                </c:pt>
                <c:pt idx="143">
                  <c:v>226.35453657352724</c:v>
                </c:pt>
                <c:pt idx="144">
                  <c:v>197.1978372954059</c:v>
                </c:pt>
                <c:pt idx="145">
                  <c:v>187.3264583633009</c:v>
                </c:pt>
                <c:pt idx="146">
                  <c:v>173.6387825208421</c:v>
                </c:pt>
                <c:pt idx="147">
                  <c:v>165.24129317790917</c:v>
                </c:pt>
                <c:pt idx="148">
                  <c:v>200.56624083846737</c:v>
                </c:pt>
                <c:pt idx="149">
                  <c:v>203.3367715000747</c:v>
                </c:pt>
                <c:pt idx="150">
                  <c:v>219.55501078148194</c:v>
                </c:pt>
                <c:pt idx="151">
                  <c:v>237.7761583020138</c:v>
                </c:pt>
                <c:pt idx="152">
                  <c:v>237.55255248089983</c:v>
                </c:pt>
                <c:pt idx="153">
                  <c:v>222.02285551450822</c:v>
                </c:pt>
                <c:pt idx="154">
                  <c:v>249.2380018092984</c:v>
                </c:pt>
                <c:pt idx="155">
                  <c:v>255.37080048838794</c:v>
                </c:pt>
                <c:pt idx="156">
                  <c:v>270.31489562448417</c:v>
                </c:pt>
                <c:pt idx="157">
                  <c:v>276.68493462597513</c:v>
                </c:pt>
                <c:pt idx="158">
                  <c:v>273.9280384656552</c:v>
                </c:pt>
                <c:pt idx="159">
                  <c:v>262.9209055763067</c:v>
                </c:pt>
                <c:pt idx="160">
                  <c:v>271.6817543785499</c:v>
                </c:pt>
                <c:pt idx="161">
                  <c:v>267.33234846785723</c:v>
                </c:pt>
                <c:pt idx="162">
                  <c:v>276.28476201318887</c:v>
                </c:pt>
                <c:pt idx="163">
                  <c:v>265.5734978017777</c:v>
                </c:pt>
                <c:pt idx="164">
                  <c:v>258.04725309111205</c:v>
                </c:pt>
                <c:pt idx="165">
                  <c:v>265.388750309333</c:v>
                </c:pt>
                <c:pt idx="166">
                  <c:v>269.98016861787767</c:v>
                </c:pt>
                <c:pt idx="167">
                  <c:v>281.27976155984175</c:v>
                </c:pt>
                <c:pt idx="168">
                  <c:v>290.14764119719126</c:v>
                </c:pt>
                <c:pt idx="169">
                  <c:v>290.06378901427354</c:v>
                </c:pt>
                <c:pt idx="170">
                  <c:v>296.5838075299263</c:v>
                </c:pt>
                <c:pt idx="171">
                  <c:v>296.46655081885433</c:v>
                </c:pt>
                <c:pt idx="172">
                  <c:v>285.29103183860593</c:v>
                </c:pt>
                <c:pt idx="173">
                  <c:v>304.0923273889183</c:v>
                </c:pt>
                <c:pt idx="174">
                  <c:v>312.65820282275104</c:v>
                </c:pt>
                <c:pt idx="175">
                  <c:v>333.12495270532395</c:v>
                </c:pt>
                <c:pt idx="176">
                  <c:v>329.2520726146272</c:v>
                </c:pt>
                <c:pt idx="177">
                  <c:v>343.8703031699536</c:v>
                </c:pt>
                <c:pt idx="178">
                  <c:v>336.027056304355</c:v>
                </c:pt>
                <c:pt idx="179">
                  <c:v>354.0470949308972</c:v>
                </c:pt>
                <c:pt idx="180">
                  <c:v>368.69463966399167</c:v>
                </c:pt>
                <c:pt idx="181">
                  <c:v>386.8210274005758</c:v>
                </c:pt>
                <c:pt idx="182">
                  <c:v>395.1305742102048</c:v>
                </c:pt>
                <c:pt idx="183">
                  <c:v>406.9953172305332</c:v>
                </c:pt>
                <c:pt idx="184">
                  <c:v>409.70926471179774</c:v>
                </c:pt>
                <c:pt idx="185">
                  <c:v>388.0965349960157</c:v>
                </c:pt>
                <c:pt idx="186">
                  <c:v>387.4454875595406</c:v>
                </c:pt>
                <c:pt idx="187">
                  <c:v>387.35413640091474</c:v>
                </c:pt>
                <c:pt idx="188">
                  <c:v>399.4615735441595</c:v>
                </c:pt>
                <c:pt idx="189">
                  <c:v>409.330225576007</c:v>
                </c:pt>
                <c:pt idx="190">
                  <c:v>427.36798905422285</c:v>
                </c:pt>
                <c:pt idx="191">
                  <c:v>430.1132958884484</c:v>
                </c:pt>
                <c:pt idx="192">
                  <c:v>449.72857116562085</c:v>
                </c:pt>
                <c:pt idx="193">
                  <c:v>462.83064517778416</c:v>
                </c:pt>
                <c:pt idx="194">
                  <c:v>457.80837662855646</c:v>
                </c:pt>
                <c:pt idx="195">
                  <c:v>471.5512722012294</c:v>
                </c:pt>
                <c:pt idx="196">
                  <c:v>505.08123776729644</c:v>
                </c:pt>
                <c:pt idx="197">
                  <c:v>537.4065951446183</c:v>
                </c:pt>
                <c:pt idx="198">
                  <c:v>545.8790742446322</c:v>
                </c:pt>
                <c:pt idx="199">
                  <c:v>517.0298329705427</c:v>
                </c:pt>
                <c:pt idx="200">
                  <c:v>520.713193493344</c:v>
                </c:pt>
                <c:pt idx="201">
                  <c:v>535.9388410810258</c:v>
                </c:pt>
                <c:pt idx="202">
                  <c:v>546.6903270712348</c:v>
                </c:pt>
                <c:pt idx="203">
                  <c:v>536.5530753640248</c:v>
                </c:pt>
                <c:pt idx="204">
                  <c:v>549.9694246308636</c:v>
                </c:pt>
                <c:pt idx="205">
                  <c:v>467.10097098100977</c:v>
                </c:pt>
                <c:pt idx="206">
                  <c:v>460.0369358639883</c:v>
                </c:pt>
                <c:pt idx="207">
                  <c:v>445.5052843918371</c:v>
                </c:pt>
                <c:pt idx="208">
                  <c:v>473.7184761808677</c:v>
                </c:pt>
                <c:pt idx="209">
                  <c:v>483.8059619583786</c:v>
                </c:pt>
                <c:pt idx="210">
                  <c:v>437.55296151593893</c:v>
                </c:pt>
                <c:pt idx="211">
                  <c:v>441.7278458101525</c:v>
                </c:pt>
                <c:pt idx="212">
                  <c:v>437.824288091559</c:v>
                </c:pt>
                <c:pt idx="213">
                  <c:v>397.5152484853779</c:v>
                </c:pt>
                <c:pt idx="214">
                  <c:v>340.0424169335057</c:v>
                </c:pt>
                <c:pt idx="215">
                  <c:v>318.32742845806786</c:v>
                </c:pt>
                <c:pt idx="216">
                  <c:v>327.92339046416663</c:v>
                </c:pt>
                <c:pt idx="217">
                  <c:v>295.75619330177904</c:v>
                </c:pt>
                <c:pt idx="218">
                  <c:v>262.0373898928809</c:v>
                </c:pt>
                <c:pt idx="219">
                  <c:v>278.46832739437224</c:v>
                </c:pt>
                <c:pt idx="220">
                  <c:v>325.1453608268512</c:v>
                </c:pt>
                <c:pt idx="221">
                  <c:v>336.82808325499224</c:v>
                </c:pt>
                <c:pt idx="222">
                  <c:v>327.8170413541246</c:v>
                </c:pt>
                <c:pt idx="223">
                  <c:v>363.5053484739931</c:v>
                </c:pt>
                <c:pt idx="224">
                  <c:v>372.53616040172744</c:v>
                </c:pt>
                <c:pt idx="225">
                  <c:v>386.88988163207756</c:v>
                </c:pt>
                <c:pt idx="226">
                  <c:v>369.151395457121</c:v>
                </c:pt>
                <c:pt idx="227">
                  <c:v>383.53511259030347</c:v>
                </c:pt>
                <c:pt idx="228">
                  <c:v>406.13293502410295</c:v>
                </c:pt>
                <c:pt idx="229">
                  <c:v>382.3652723798414</c:v>
                </c:pt>
                <c:pt idx="230">
                  <c:v>381.6610503883452</c:v>
                </c:pt>
                <c:pt idx="231">
                  <c:v>419.50292698656443</c:v>
                </c:pt>
                <c:pt idx="232">
                  <c:v>418.2860477466606</c:v>
                </c:pt>
                <c:pt idx="233">
                  <c:v>406.6033253185195</c:v>
                </c:pt>
                <c:pt idx="234">
                  <c:v>406.68445060117983</c:v>
                </c:pt>
                <c:pt idx="235">
                  <c:v>419.1225244006449</c:v>
                </c:pt>
                <c:pt idx="236">
                  <c:v>403.93709859176107</c:v>
                </c:pt>
                <c:pt idx="237">
                  <c:v>424.6479060473791</c:v>
                </c:pt>
                <c:pt idx="238">
                  <c:v>450.0319388192664</c:v>
                </c:pt>
                <c:pt idx="239">
                  <c:v>455.97112758007427</c:v>
                </c:pt>
                <c:pt idx="240">
                  <c:v>471.3576622829478</c:v>
                </c:pt>
                <c:pt idx="241">
                  <c:v>482.4895508590764</c:v>
                </c:pt>
                <c:pt idx="242">
                  <c:v>495.77228201329837</c:v>
                </c:pt>
                <c:pt idx="243">
                  <c:v>480.02375130124335</c:v>
                </c:pt>
                <c:pt idx="244">
                  <c:v>512.2795727219993</c:v>
                </c:pt>
                <c:pt idx="245">
                  <c:v>497.2291284758611</c:v>
                </c:pt>
                <c:pt idx="246">
                  <c:v>502.85676888225106</c:v>
                </c:pt>
                <c:pt idx="247">
                  <c:v>488.0312939073556</c:v>
                </c:pt>
                <c:pt idx="248">
                  <c:v>394.36772386317284</c:v>
                </c:pt>
                <c:pt idx="249">
                  <c:v>375.0864938675427</c:v>
                </c:pt>
                <c:pt idx="250">
                  <c:v>418.6705406829663</c:v>
                </c:pt>
                <c:pt idx="251">
                  <c:v>415.09148409501387</c:v>
                </c:pt>
                <c:pt idx="252">
                  <c:v>402.1053033437937</c:v>
                </c:pt>
                <c:pt idx="253">
                  <c:v>440.32008355222433</c:v>
                </c:pt>
                <c:pt idx="254">
                  <c:v>467.39615793388265</c:v>
                </c:pt>
                <c:pt idx="255">
                  <c:v>473.58281289305756</c:v>
                </c:pt>
                <c:pt idx="256">
                  <c:v>460.92726879805775</c:v>
                </c:pt>
                <c:pt idx="257">
                  <c:v>427.0584858749979</c:v>
                </c:pt>
                <c:pt idx="258">
                  <c:v>437.41388960280693</c:v>
                </c:pt>
                <c:pt idx="259">
                  <c:v>461.6819384443175</c:v>
                </c:pt>
                <c:pt idx="260">
                  <c:v>475.2162261472927</c:v>
                </c:pt>
                <c:pt idx="261">
                  <c:v>491.9430323267213</c:v>
                </c:pt>
                <c:pt idx="262">
                  <c:v>494.97534541304753</c:v>
                </c:pt>
                <c:pt idx="263">
                  <c:v>504.85149642060304</c:v>
                </c:pt>
                <c:pt idx="264">
                  <c:v>518.9557062773931</c:v>
                </c:pt>
              </c:numCache>
            </c:numRef>
          </c:val>
          <c:smooth val="0"/>
        </c:ser>
        <c:marker val="1"/>
        <c:axId val="56933326"/>
        <c:axId val="42637887"/>
      </c:lineChart>
      <c:dateAx>
        <c:axId val="5693332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42637887"/>
        <c:scaling>
          <c:orientation val="minMax"/>
          <c:max val="6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_ * #,##0_ ;_ * \-#,##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326"/>
        <c:crossesAt val="1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Rand / US Dollar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035"/>
          <c:w val="0.954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Calcs!$J$6</c:f>
              <c:strCache>
                <c:ptCount val="1"/>
                <c:pt idx="0">
                  <c:v>Rand/Dollar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8"/>
              <c:layout>
                <c:manualLayout>
                  <c:x val="0"/>
                  <c:y val="0"/>
                </c:manualLayout>
              </c:layout>
              <c:tx>
                <c:strRef>
                  <c:f>Calcs!$J$5</c:f>
                  <c:strCache>
                    <c:ptCount val="1"/>
                    <c:pt idx="0">
                      <c:v>R8.48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Calcs!$A$7:$A$271</c:f>
              <c:strCache>
                <c:ptCount val="265"/>
                <c:pt idx="0">
                  <c:v>33238</c:v>
                </c:pt>
                <c:pt idx="1">
                  <c:v>33269</c:v>
                </c:pt>
                <c:pt idx="2">
                  <c:v>33297</c:v>
                </c:pt>
                <c:pt idx="3">
                  <c:v>33328</c:v>
                </c:pt>
                <c:pt idx="4">
                  <c:v>33358</c:v>
                </c:pt>
                <c:pt idx="5">
                  <c:v>33389</c:v>
                </c:pt>
                <c:pt idx="6">
                  <c:v>33419</c:v>
                </c:pt>
                <c:pt idx="7">
                  <c:v>33450</c:v>
                </c:pt>
                <c:pt idx="8">
                  <c:v>33481</c:v>
                </c:pt>
                <c:pt idx="9">
                  <c:v>33511</c:v>
                </c:pt>
                <c:pt idx="10">
                  <c:v>33542</c:v>
                </c:pt>
                <c:pt idx="11">
                  <c:v>33572</c:v>
                </c:pt>
                <c:pt idx="12">
                  <c:v>33603</c:v>
                </c:pt>
                <c:pt idx="13">
                  <c:v>33634</c:v>
                </c:pt>
                <c:pt idx="14">
                  <c:v>33663</c:v>
                </c:pt>
                <c:pt idx="15">
                  <c:v>33694</c:v>
                </c:pt>
                <c:pt idx="16">
                  <c:v>33724</c:v>
                </c:pt>
                <c:pt idx="17">
                  <c:v>33755</c:v>
                </c:pt>
                <c:pt idx="18">
                  <c:v>33785</c:v>
                </c:pt>
                <c:pt idx="19">
                  <c:v>33816</c:v>
                </c:pt>
                <c:pt idx="20">
                  <c:v>33847</c:v>
                </c:pt>
                <c:pt idx="21">
                  <c:v>33877</c:v>
                </c:pt>
                <c:pt idx="22">
                  <c:v>33908</c:v>
                </c:pt>
                <c:pt idx="23">
                  <c:v>33938</c:v>
                </c:pt>
                <c:pt idx="24">
                  <c:v>33969</c:v>
                </c:pt>
                <c:pt idx="25">
                  <c:v>34000</c:v>
                </c:pt>
                <c:pt idx="26">
                  <c:v>34028</c:v>
                </c:pt>
                <c:pt idx="27">
                  <c:v>34059</c:v>
                </c:pt>
                <c:pt idx="28">
                  <c:v>34089</c:v>
                </c:pt>
                <c:pt idx="29">
                  <c:v>34120</c:v>
                </c:pt>
                <c:pt idx="30">
                  <c:v>34150</c:v>
                </c:pt>
                <c:pt idx="31">
                  <c:v>34181</c:v>
                </c:pt>
                <c:pt idx="32">
                  <c:v>34212</c:v>
                </c:pt>
                <c:pt idx="33">
                  <c:v>34242</c:v>
                </c:pt>
                <c:pt idx="34">
                  <c:v>34273</c:v>
                </c:pt>
                <c:pt idx="35">
                  <c:v>34303</c:v>
                </c:pt>
                <c:pt idx="36">
                  <c:v>34334</c:v>
                </c:pt>
                <c:pt idx="37">
                  <c:v>34365</c:v>
                </c:pt>
                <c:pt idx="38">
                  <c:v>34393</c:v>
                </c:pt>
                <c:pt idx="39">
                  <c:v>34424</c:v>
                </c:pt>
                <c:pt idx="40">
                  <c:v>34454</c:v>
                </c:pt>
                <c:pt idx="41">
                  <c:v>34485</c:v>
                </c:pt>
                <c:pt idx="42">
                  <c:v>34515</c:v>
                </c:pt>
                <c:pt idx="43">
                  <c:v>34546</c:v>
                </c:pt>
                <c:pt idx="44">
                  <c:v>34577</c:v>
                </c:pt>
                <c:pt idx="45">
                  <c:v>34607</c:v>
                </c:pt>
                <c:pt idx="46">
                  <c:v>34638</c:v>
                </c:pt>
                <c:pt idx="47">
                  <c:v>34668</c:v>
                </c:pt>
                <c:pt idx="48">
                  <c:v>34699</c:v>
                </c:pt>
                <c:pt idx="49">
                  <c:v>34730</c:v>
                </c:pt>
                <c:pt idx="50">
                  <c:v>34758</c:v>
                </c:pt>
                <c:pt idx="51">
                  <c:v>34789</c:v>
                </c:pt>
                <c:pt idx="52">
                  <c:v>34819</c:v>
                </c:pt>
                <c:pt idx="53">
                  <c:v>34850</c:v>
                </c:pt>
                <c:pt idx="54">
                  <c:v>34880</c:v>
                </c:pt>
                <c:pt idx="55">
                  <c:v>34911</c:v>
                </c:pt>
                <c:pt idx="56">
                  <c:v>34942</c:v>
                </c:pt>
                <c:pt idx="57">
                  <c:v>34972</c:v>
                </c:pt>
                <c:pt idx="58">
                  <c:v>35003</c:v>
                </c:pt>
                <c:pt idx="59">
                  <c:v>35033</c:v>
                </c:pt>
                <c:pt idx="60">
                  <c:v>35064</c:v>
                </c:pt>
                <c:pt idx="61">
                  <c:v>35095</c:v>
                </c:pt>
                <c:pt idx="62">
                  <c:v>35124</c:v>
                </c:pt>
                <c:pt idx="63">
                  <c:v>35155</c:v>
                </c:pt>
                <c:pt idx="64">
                  <c:v>35185</c:v>
                </c:pt>
                <c:pt idx="65">
                  <c:v>35216</c:v>
                </c:pt>
                <c:pt idx="66">
                  <c:v>35246</c:v>
                </c:pt>
                <c:pt idx="67">
                  <c:v>35277</c:v>
                </c:pt>
                <c:pt idx="68">
                  <c:v>35308</c:v>
                </c:pt>
                <c:pt idx="69">
                  <c:v>35338</c:v>
                </c:pt>
                <c:pt idx="70">
                  <c:v>35369</c:v>
                </c:pt>
                <c:pt idx="71">
                  <c:v>35399</c:v>
                </c:pt>
                <c:pt idx="72">
                  <c:v>35430</c:v>
                </c:pt>
                <c:pt idx="73">
                  <c:v>35461</c:v>
                </c:pt>
                <c:pt idx="74">
                  <c:v>35489</c:v>
                </c:pt>
                <c:pt idx="75">
                  <c:v>35520</c:v>
                </c:pt>
                <c:pt idx="76">
                  <c:v>35550</c:v>
                </c:pt>
                <c:pt idx="77">
                  <c:v>35581</c:v>
                </c:pt>
                <c:pt idx="78">
                  <c:v>35611</c:v>
                </c:pt>
                <c:pt idx="79">
                  <c:v>35642</c:v>
                </c:pt>
                <c:pt idx="80">
                  <c:v>35673</c:v>
                </c:pt>
                <c:pt idx="81">
                  <c:v>35703</c:v>
                </c:pt>
                <c:pt idx="82">
                  <c:v>35734</c:v>
                </c:pt>
                <c:pt idx="83">
                  <c:v>35764</c:v>
                </c:pt>
                <c:pt idx="84">
                  <c:v>35795</c:v>
                </c:pt>
                <c:pt idx="85">
                  <c:v>35826</c:v>
                </c:pt>
                <c:pt idx="86">
                  <c:v>35854</c:v>
                </c:pt>
                <c:pt idx="87">
                  <c:v>35885</c:v>
                </c:pt>
                <c:pt idx="88">
                  <c:v>35915</c:v>
                </c:pt>
                <c:pt idx="89">
                  <c:v>35946</c:v>
                </c:pt>
                <c:pt idx="90">
                  <c:v>35976</c:v>
                </c:pt>
                <c:pt idx="91">
                  <c:v>36007</c:v>
                </c:pt>
                <c:pt idx="92">
                  <c:v>36038</c:v>
                </c:pt>
                <c:pt idx="93">
                  <c:v>36068</c:v>
                </c:pt>
                <c:pt idx="94">
                  <c:v>36099</c:v>
                </c:pt>
                <c:pt idx="95">
                  <c:v>36129</c:v>
                </c:pt>
                <c:pt idx="96">
                  <c:v>36160</c:v>
                </c:pt>
                <c:pt idx="97">
                  <c:v>36191</c:v>
                </c:pt>
                <c:pt idx="98">
                  <c:v>36219</c:v>
                </c:pt>
                <c:pt idx="99">
                  <c:v>36250</c:v>
                </c:pt>
                <c:pt idx="100">
                  <c:v>36280</c:v>
                </c:pt>
                <c:pt idx="101">
                  <c:v>36311</c:v>
                </c:pt>
                <c:pt idx="102">
                  <c:v>36341</c:v>
                </c:pt>
                <c:pt idx="103">
                  <c:v>36372</c:v>
                </c:pt>
                <c:pt idx="104">
                  <c:v>36403</c:v>
                </c:pt>
                <c:pt idx="105">
                  <c:v>36433</c:v>
                </c:pt>
                <c:pt idx="106">
                  <c:v>36464</c:v>
                </c:pt>
                <c:pt idx="107">
                  <c:v>36494</c:v>
                </c:pt>
                <c:pt idx="108">
                  <c:v>36525</c:v>
                </c:pt>
                <c:pt idx="109">
                  <c:v>36556</c:v>
                </c:pt>
                <c:pt idx="110">
                  <c:v>36585</c:v>
                </c:pt>
                <c:pt idx="111">
                  <c:v>36616</c:v>
                </c:pt>
                <c:pt idx="112">
                  <c:v>36646</c:v>
                </c:pt>
                <c:pt idx="113">
                  <c:v>36677</c:v>
                </c:pt>
                <c:pt idx="114">
                  <c:v>36707</c:v>
                </c:pt>
                <c:pt idx="115">
                  <c:v>36738</c:v>
                </c:pt>
                <c:pt idx="116">
                  <c:v>36769</c:v>
                </c:pt>
                <c:pt idx="117">
                  <c:v>36799</c:v>
                </c:pt>
                <c:pt idx="118">
                  <c:v>36830</c:v>
                </c:pt>
                <c:pt idx="119">
                  <c:v>36860</c:v>
                </c:pt>
                <c:pt idx="120">
                  <c:v>36891</c:v>
                </c:pt>
                <c:pt idx="121">
                  <c:v>36922</c:v>
                </c:pt>
                <c:pt idx="122">
                  <c:v>36950</c:v>
                </c:pt>
                <c:pt idx="123">
                  <c:v>36981</c:v>
                </c:pt>
                <c:pt idx="124">
                  <c:v>37011</c:v>
                </c:pt>
                <c:pt idx="125">
                  <c:v>37042</c:v>
                </c:pt>
                <c:pt idx="126">
                  <c:v>37072</c:v>
                </c:pt>
                <c:pt idx="127">
                  <c:v>37103</c:v>
                </c:pt>
                <c:pt idx="128">
                  <c:v>37134</c:v>
                </c:pt>
                <c:pt idx="129">
                  <c:v>37164</c:v>
                </c:pt>
                <c:pt idx="130">
                  <c:v>37195</c:v>
                </c:pt>
                <c:pt idx="131">
                  <c:v>37225</c:v>
                </c:pt>
                <c:pt idx="132">
                  <c:v>37256</c:v>
                </c:pt>
                <c:pt idx="133">
                  <c:v>37287</c:v>
                </c:pt>
                <c:pt idx="134">
                  <c:v>37315</c:v>
                </c:pt>
                <c:pt idx="135">
                  <c:v>37346</c:v>
                </c:pt>
                <c:pt idx="136">
                  <c:v>37376</c:v>
                </c:pt>
                <c:pt idx="137">
                  <c:v>37407</c:v>
                </c:pt>
                <c:pt idx="138">
                  <c:v>37437</c:v>
                </c:pt>
                <c:pt idx="139">
                  <c:v>37468</c:v>
                </c:pt>
                <c:pt idx="140">
                  <c:v>37499</c:v>
                </c:pt>
                <c:pt idx="141">
                  <c:v>37529</c:v>
                </c:pt>
                <c:pt idx="142">
                  <c:v>37560</c:v>
                </c:pt>
                <c:pt idx="143">
                  <c:v>37590</c:v>
                </c:pt>
                <c:pt idx="144">
                  <c:v>37621</c:v>
                </c:pt>
                <c:pt idx="145">
                  <c:v>37652</c:v>
                </c:pt>
                <c:pt idx="146">
                  <c:v>37680</c:v>
                </c:pt>
                <c:pt idx="147">
                  <c:v>37711</c:v>
                </c:pt>
                <c:pt idx="148">
                  <c:v>37741</c:v>
                </c:pt>
                <c:pt idx="149">
                  <c:v>37772</c:v>
                </c:pt>
                <c:pt idx="150">
                  <c:v>37802</c:v>
                </c:pt>
                <c:pt idx="151">
                  <c:v>37833</c:v>
                </c:pt>
                <c:pt idx="152">
                  <c:v>37864</c:v>
                </c:pt>
                <c:pt idx="153">
                  <c:v>37894</c:v>
                </c:pt>
                <c:pt idx="154">
                  <c:v>37925</c:v>
                </c:pt>
                <c:pt idx="155">
                  <c:v>37955</c:v>
                </c:pt>
                <c:pt idx="156">
                  <c:v>37986</c:v>
                </c:pt>
                <c:pt idx="157">
                  <c:v>38017</c:v>
                </c:pt>
                <c:pt idx="158">
                  <c:v>38046</c:v>
                </c:pt>
                <c:pt idx="159">
                  <c:v>38077</c:v>
                </c:pt>
                <c:pt idx="160">
                  <c:v>38107</c:v>
                </c:pt>
                <c:pt idx="161">
                  <c:v>38138</c:v>
                </c:pt>
                <c:pt idx="162">
                  <c:v>38168</c:v>
                </c:pt>
                <c:pt idx="163">
                  <c:v>38199</c:v>
                </c:pt>
                <c:pt idx="164">
                  <c:v>38230</c:v>
                </c:pt>
                <c:pt idx="165">
                  <c:v>38260</c:v>
                </c:pt>
                <c:pt idx="166">
                  <c:v>38291</c:v>
                </c:pt>
                <c:pt idx="167">
                  <c:v>38321</c:v>
                </c:pt>
                <c:pt idx="168">
                  <c:v>38352</c:v>
                </c:pt>
                <c:pt idx="169">
                  <c:v>38383</c:v>
                </c:pt>
                <c:pt idx="170">
                  <c:v>38411</c:v>
                </c:pt>
                <c:pt idx="171">
                  <c:v>38442</c:v>
                </c:pt>
                <c:pt idx="172">
                  <c:v>38472</c:v>
                </c:pt>
                <c:pt idx="173">
                  <c:v>38503</c:v>
                </c:pt>
                <c:pt idx="174">
                  <c:v>38533</c:v>
                </c:pt>
                <c:pt idx="175">
                  <c:v>38564</c:v>
                </c:pt>
                <c:pt idx="176">
                  <c:v>38595</c:v>
                </c:pt>
                <c:pt idx="177">
                  <c:v>38625</c:v>
                </c:pt>
                <c:pt idx="178">
                  <c:v>38656</c:v>
                </c:pt>
                <c:pt idx="179">
                  <c:v>38686</c:v>
                </c:pt>
                <c:pt idx="180">
                  <c:v>38717</c:v>
                </c:pt>
                <c:pt idx="181">
                  <c:v>38748</c:v>
                </c:pt>
                <c:pt idx="182">
                  <c:v>38776</c:v>
                </c:pt>
                <c:pt idx="183">
                  <c:v>38807</c:v>
                </c:pt>
                <c:pt idx="184">
                  <c:v>38837</c:v>
                </c:pt>
                <c:pt idx="185">
                  <c:v>38868</c:v>
                </c:pt>
                <c:pt idx="186">
                  <c:v>38898</c:v>
                </c:pt>
                <c:pt idx="187">
                  <c:v>38929</c:v>
                </c:pt>
                <c:pt idx="188">
                  <c:v>38960</c:v>
                </c:pt>
                <c:pt idx="189">
                  <c:v>38990</c:v>
                </c:pt>
                <c:pt idx="190">
                  <c:v>39021</c:v>
                </c:pt>
                <c:pt idx="191">
                  <c:v>39051</c:v>
                </c:pt>
                <c:pt idx="192">
                  <c:v>39082</c:v>
                </c:pt>
                <c:pt idx="193">
                  <c:v>39113</c:v>
                </c:pt>
                <c:pt idx="194">
                  <c:v>39141</c:v>
                </c:pt>
                <c:pt idx="195">
                  <c:v>39172</c:v>
                </c:pt>
                <c:pt idx="196">
                  <c:v>39202</c:v>
                </c:pt>
                <c:pt idx="197">
                  <c:v>39233</c:v>
                </c:pt>
                <c:pt idx="198">
                  <c:v>39263</c:v>
                </c:pt>
                <c:pt idx="199">
                  <c:v>39294</c:v>
                </c:pt>
                <c:pt idx="200">
                  <c:v>39325</c:v>
                </c:pt>
                <c:pt idx="201">
                  <c:v>39355</c:v>
                </c:pt>
                <c:pt idx="202">
                  <c:v>39386</c:v>
                </c:pt>
                <c:pt idx="203">
                  <c:v>39416</c:v>
                </c:pt>
                <c:pt idx="204">
                  <c:v>39447</c:v>
                </c:pt>
                <c:pt idx="205">
                  <c:v>39478</c:v>
                </c:pt>
                <c:pt idx="206">
                  <c:v>39507</c:v>
                </c:pt>
                <c:pt idx="207">
                  <c:v>39538</c:v>
                </c:pt>
                <c:pt idx="208">
                  <c:v>39568</c:v>
                </c:pt>
                <c:pt idx="209">
                  <c:v>39599</c:v>
                </c:pt>
                <c:pt idx="210">
                  <c:v>39629</c:v>
                </c:pt>
                <c:pt idx="211">
                  <c:v>39660</c:v>
                </c:pt>
                <c:pt idx="212">
                  <c:v>39691</c:v>
                </c:pt>
                <c:pt idx="213">
                  <c:v>39721</c:v>
                </c:pt>
                <c:pt idx="214">
                  <c:v>39752</c:v>
                </c:pt>
                <c:pt idx="215">
                  <c:v>39782</c:v>
                </c:pt>
                <c:pt idx="216">
                  <c:v>39813</c:v>
                </c:pt>
                <c:pt idx="217">
                  <c:v>39844</c:v>
                </c:pt>
                <c:pt idx="218">
                  <c:v>39872</c:v>
                </c:pt>
                <c:pt idx="219">
                  <c:v>39903</c:v>
                </c:pt>
                <c:pt idx="220">
                  <c:v>39933</c:v>
                </c:pt>
                <c:pt idx="221">
                  <c:v>39964</c:v>
                </c:pt>
                <c:pt idx="222">
                  <c:v>39994</c:v>
                </c:pt>
                <c:pt idx="223">
                  <c:v>40025</c:v>
                </c:pt>
                <c:pt idx="224">
                  <c:v>40056</c:v>
                </c:pt>
                <c:pt idx="225">
                  <c:v>40086</c:v>
                </c:pt>
                <c:pt idx="226">
                  <c:v>40117</c:v>
                </c:pt>
                <c:pt idx="227">
                  <c:v>40147</c:v>
                </c:pt>
                <c:pt idx="228">
                  <c:v>40178</c:v>
                </c:pt>
                <c:pt idx="229">
                  <c:v>40209</c:v>
                </c:pt>
                <c:pt idx="230">
                  <c:v>40237</c:v>
                </c:pt>
                <c:pt idx="231">
                  <c:v>40268</c:v>
                </c:pt>
                <c:pt idx="232">
                  <c:v>40298</c:v>
                </c:pt>
                <c:pt idx="233">
                  <c:v>40329</c:v>
                </c:pt>
                <c:pt idx="234">
                  <c:v>40359</c:v>
                </c:pt>
                <c:pt idx="235">
                  <c:v>40390</c:v>
                </c:pt>
                <c:pt idx="236">
                  <c:v>40421</c:v>
                </c:pt>
                <c:pt idx="237">
                  <c:v>40451</c:v>
                </c:pt>
                <c:pt idx="238">
                  <c:v>40482</c:v>
                </c:pt>
                <c:pt idx="239">
                  <c:v>40512</c:v>
                </c:pt>
                <c:pt idx="240">
                  <c:v>40543</c:v>
                </c:pt>
                <c:pt idx="241">
                  <c:v>40574</c:v>
                </c:pt>
                <c:pt idx="242">
                  <c:v>40602</c:v>
                </c:pt>
                <c:pt idx="243">
                  <c:v>40633</c:v>
                </c:pt>
                <c:pt idx="244">
                  <c:v>40663</c:v>
                </c:pt>
                <c:pt idx="245">
                  <c:v>40694</c:v>
                </c:pt>
                <c:pt idx="246">
                  <c:v>40724</c:v>
                </c:pt>
                <c:pt idx="247">
                  <c:v>40755</c:v>
                </c:pt>
                <c:pt idx="248">
                  <c:v>40786</c:v>
                </c:pt>
                <c:pt idx="249">
                  <c:v>40816</c:v>
                </c:pt>
                <c:pt idx="250">
                  <c:v>40847</c:v>
                </c:pt>
                <c:pt idx="251">
                  <c:v>40877</c:v>
                </c:pt>
                <c:pt idx="252">
                  <c:v>40908</c:v>
                </c:pt>
                <c:pt idx="253">
                  <c:v>40939</c:v>
                </c:pt>
                <c:pt idx="254">
                  <c:v>40968</c:v>
                </c:pt>
                <c:pt idx="255">
                  <c:v>40999</c:v>
                </c:pt>
                <c:pt idx="256">
                  <c:v>41029</c:v>
                </c:pt>
                <c:pt idx="257">
                  <c:v>41060</c:v>
                </c:pt>
                <c:pt idx="258">
                  <c:v>41090</c:v>
                </c:pt>
                <c:pt idx="259">
                  <c:v>41121</c:v>
                </c:pt>
                <c:pt idx="260">
                  <c:v>41152</c:v>
                </c:pt>
                <c:pt idx="261">
                  <c:v>41182</c:v>
                </c:pt>
                <c:pt idx="262">
                  <c:v>41213</c:v>
                </c:pt>
                <c:pt idx="263">
                  <c:v>41243</c:v>
                </c:pt>
                <c:pt idx="264">
                  <c:v>41274</c:v>
                </c:pt>
              </c:strCache>
            </c:strRef>
          </c:cat>
          <c:val>
            <c:numRef>
              <c:f>Calcs!$J$7:$J$271</c:f>
              <c:numCache>
                <c:ptCount val="265"/>
                <c:pt idx="0">
                  <c:v>2.55751295567212</c:v>
                </c:pt>
                <c:pt idx="1">
                  <c:v>2.54069175223895</c:v>
                </c:pt>
                <c:pt idx="2">
                  <c:v>2.56508107509207</c:v>
                </c:pt>
                <c:pt idx="3">
                  <c:v>2.72872629949526</c:v>
                </c:pt>
                <c:pt idx="4">
                  <c:v>2.77649107214226</c:v>
                </c:pt>
                <c:pt idx="5">
                  <c:v>2.82647040797765</c:v>
                </c:pt>
                <c:pt idx="6">
                  <c:v>2.88950630797425</c:v>
                </c:pt>
                <c:pt idx="7">
                  <c:v>2.86520176101284</c:v>
                </c:pt>
                <c:pt idx="8">
                  <c:v>2.87194756949728</c:v>
                </c:pt>
                <c:pt idx="9">
                  <c:v>2.80194063472552</c:v>
                </c:pt>
                <c:pt idx="10">
                  <c:v>2.8308485760368</c:v>
                </c:pt>
                <c:pt idx="11">
                  <c:v>2.79988689606244</c:v>
                </c:pt>
                <c:pt idx="12">
                  <c:v>2.74129623725803</c:v>
                </c:pt>
                <c:pt idx="13">
                  <c:v>2.79631192637815</c:v>
                </c:pt>
                <c:pt idx="14">
                  <c:v>2.84267406200606</c:v>
                </c:pt>
                <c:pt idx="15">
                  <c:v>2.87176541969451</c:v>
                </c:pt>
                <c:pt idx="16">
                  <c:v>2.87373162898549</c:v>
                </c:pt>
                <c:pt idx="17">
                  <c:v>2.82668129419184</c:v>
                </c:pt>
                <c:pt idx="18">
                  <c:v>2.77511163521519</c:v>
                </c:pt>
                <c:pt idx="19">
                  <c:v>2.76402391821208</c:v>
                </c:pt>
                <c:pt idx="20">
                  <c:v>2.74500501346638</c:v>
                </c:pt>
                <c:pt idx="21">
                  <c:v>2.82511947449351</c:v>
                </c:pt>
                <c:pt idx="22">
                  <c:v>2.95503088285409</c:v>
                </c:pt>
                <c:pt idx="23">
                  <c:v>3.0220315432806</c:v>
                </c:pt>
                <c:pt idx="24">
                  <c:v>3.0509315341955</c:v>
                </c:pt>
                <c:pt idx="25">
                  <c:v>3.07700070387194</c:v>
                </c:pt>
                <c:pt idx="26">
                  <c:v>3.14337966772788</c:v>
                </c:pt>
                <c:pt idx="27">
                  <c:v>3.17350009695805</c:v>
                </c:pt>
                <c:pt idx="28">
                  <c:v>3.16316112339673</c:v>
                </c:pt>
                <c:pt idx="29">
                  <c:v>3.18415138363086</c:v>
                </c:pt>
                <c:pt idx="30">
                  <c:v>3.33927003845507</c:v>
                </c:pt>
                <c:pt idx="31">
                  <c:v>3.37954780614277</c:v>
                </c:pt>
                <c:pt idx="32">
                  <c:v>3.37849469274327</c:v>
                </c:pt>
                <c:pt idx="33">
                  <c:v>3.42739712234434</c:v>
                </c:pt>
                <c:pt idx="34">
                  <c:v>3.35840055746364</c:v>
                </c:pt>
                <c:pt idx="35">
                  <c:v>3.3596362799182</c:v>
                </c:pt>
                <c:pt idx="36">
                  <c:v>3.39776935617962</c:v>
                </c:pt>
                <c:pt idx="37">
                  <c:v>3.42126319070306</c:v>
                </c:pt>
                <c:pt idx="38">
                  <c:v>3.47177183946172</c:v>
                </c:pt>
                <c:pt idx="39">
                  <c:v>3.48066823690611</c:v>
                </c:pt>
                <c:pt idx="40">
                  <c:v>3.52054357487622</c:v>
                </c:pt>
                <c:pt idx="41">
                  <c:v>3.63044049084766</c:v>
                </c:pt>
                <c:pt idx="42">
                  <c:v>3.65241334909301</c:v>
                </c:pt>
                <c:pt idx="43">
                  <c:v>3.6774047347795</c:v>
                </c:pt>
                <c:pt idx="44">
                  <c:v>3.58724366705004</c:v>
                </c:pt>
                <c:pt idx="45">
                  <c:v>3.5665187448479</c:v>
                </c:pt>
                <c:pt idx="46">
                  <c:v>3.50116533552305</c:v>
                </c:pt>
                <c:pt idx="47">
                  <c:v>3.55264496948899</c:v>
                </c:pt>
                <c:pt idx="48">
                  <c:v>3.54426345001976</c:v>
                </c:pt>
                <c:pt idx="49">
                  <c:v>3.53316545160797</c:v>
                </c:pt>
                <c:pt idx="50">
                  <c:v>3.60216427889769</c:v>
                </c:pt>
                <c:pt idx="51">
                  <c:v>3.57649788320813</c:v>
                </c:pt>
                <c:pt idx="52">
                  <c:v>3.61716284856939</c:v>
                </c:pt>
                <c:pt idx="53">
                  <c:v>3.67965494592096</c:v>
                </c:pt>
                <c:pt idx="54">
                  <c:v>3.63630652456765</c:v>
                </c:pt>
                <c:pt idx="55">
                  <c:v>3.61977355823144</c:v>
                </c:pt>
                <c:pt idx="56">
                  <c:v>3.65767211528495</c:v>
                </c:pt>
                <c:pt idx="57">
                  <c:v>3.65122888680503</c:v>
                </c:pt>
                <c:pt idx="58">
                  <c:v>3.64674554268405</c:v>
                </c:pt>
                <c:pt idx="59">
                  <c:v>3.66701521451904</c:v>
                </c:pt>
                <c:pt idx="60">
                  <c:v>3.64543352646425</c:v>
                </c:pt>
                <c:pt idx="61">
                  <c:v>3.64983459415628</c:v>
                </c:pt>
                <c:pt idx="62">
                  <c:v>3.87001118195438</c:v>
                </c:pt>
                <c:pt idx="63">
                  <c:v>3.97825104000637</c:v>
                </c:pt>
                <c:pt idx="64">
                  <c:v>4.32233791933473</c:v>
                </c:pt>
                <c:pt idx="65">
                  <c:v>4.36001052217809</c:v>
                </c:pt>
                <c:pt idx="66">
                  <c:v>4.33035136205706</c:v>
                </c:pt>
                <c:pt idx="67">
                  <c:v>4.50754599138778</c:v>
                </c:pt>
                <c:pt idx="68">
                  <c:v>4.48752405731992</c:v>
                </c:pt>
                <c:pt idx="69">
                  <c:v>4.53652292266341</c:v>
                </c:pt>
                <c:pt idx="70">
                  <c:v>4.69301154926033</c:v>
                </c:pt>
                <c:pt idx="71">
                  <c:v>4.60852231135625</c:v>
                </c:pt>
                <c:pt idx="72">
                  <c:v>4.67749634719975</c:v>
                </c:pt>
                <c:pt idx="73">
                  <c:v>4.56648999638764</c:v>
                </c:pt>
                <c:pt idx="74">
                  <c:v>4.4815201854974</c:v>
                </c:pt>
                <c:pt idx="75">
                  <c:v>4.42052391975835</c:v>
                </c:pt>
                <c:pt idx="76">
                  <c:v>4.44650572995855</c:v>
                </c:pt>
                <c:pt idx="77">
                  <c:v>4.46900955663545</c:v>
                </c:pt>
                <c:pt idx="78">
                  <c:v>4.53554059977824</c:v>
                </c:pt>
                <c:pt idx="79">
                  <c:v>4.61050355021634</c:v>
                </c:pt>
                <c:pt idx="80">
                  <c:v>4.69151563245609</c:v>
                </c:pt>
                <c:pt idx="81">
                  <c:v>4.66249844937151</c:v>
                </c:pt>
                <c:pt idx="82">
                  <c:v>4.81251099659291</c:v>
                </c:pt>
                <c:pt idx="83">
                  <c:v>4.85654052355151</c:v>
                </c:pt>
                <c:pt idx="84">
                  <c:v>4.86635460987975</c:v>
                </c:pt>
                <c:pt idx="85">
                  <c:v>4.93700281158939</c:v>
                </c:pt>
                <c:pt idx="86">
                  <c:v>4.94151229491966</c:v>
                </c:pt>
                <c:pt idx="87">
                  <c:v>5.038874856799</c:v>
                </c:pt>
                <c:pt idx="88">
                  <c:v>5.05651910453578</c:v>
                </c:pt>
                <c:pt idx="89">
                  <c:v>5.15600655969094</c:v>
                </c:pt>
                <c:pt idx="90">
                  <c:v>5.89002137122195</c:v>
                </c:pt>
                <c:pt idx="91">
                  <c:v>6.13936396307631</c:v>
                </c:pt>
                <c:pt idx="92">
                  <c:v>6.42520149182115</c:v>
                </c:pt>
                <c:pt idx="93">
                  <c:v>5.88001683548921</c:v>
                </c:pt>
                <c:pt idx="94">
                  <c:v>5.60984060678218</c:v>
                </c:pt>
                <c:pt idx="95">
                  <c:v>5.68999170604921</c:v>
                </c:pt>
                <c:pt idx="96">
                  <c:v>5.88261832836735</c:v>
                </c:pt>
                <c:pt idx="97">
                  <c:v>6.05503213937904</c:v>
                </c:pt>
                <c:pt idx="98">
                  <c:v>6.19475309734571</c:v>
                </c:pt>
                <c:pt idx="99">
                  <c:v>6.1850687821936</c:v>
                </c:pt>
                <c:pt idx="100">
                  <c:v>6.10425359715169</c:v>
                </c:pt>
                <c:pt idx="101">
                  <c:v>6.20471787152944</c:v>
                </c:pt>
                <c:pt idx="102">
                  <c:v>6.03422912343312</c:v>
                </c:pt>
                <c:pt idx="103">
                  <c:v>6.1632252868491</c:v>
                </c:pt>
                <c:pt idx="104">
                  <c:v>6.0816999471949</c:v>
                </c:pt>
                <c:pt idx="105">
                  <c:v>5.99971792733002</c:v>
                </c:pt>
                <c:pt idx="106">
                  <c:v>6.14470562643795</c:v>
                </c:pt>
                <c:pt idx="107">
                  <c:v>6.17499270998873</c:v>
                </c:pt>
                <c:pt idx="108">
                  <c:v>6.15722234755476</c:v>
                </c:pt>
                <c:pt idx="109">
                  <c:v>6.31020050895446</c:v>
                </c:pt>
                <c:pt idx="110">
                  <c:v>6.34441182326319</c:v>
                </c:pt>
                <c:pt idx="111">
                  <c:v>6.54498889319239</c:v>
                </c:pt>
                <c:pt idx="112">
                  <c:v>6.77910694020313</c:v>
                </c:pt>
                <c:pt idx="113">
                  <c:v>6.96506386257897</c:v>
                </c:pt>
                <c:pt idx="114">
                  <c:v>6.77967888230284</c:v>
                </c:pt>
                <c:pt idx="115">
                  <c:v>6.96201204083324</c:v>
                </c:pt>
                <c:pt idx="116">
                  <c:v>6.97210675633486</c:v>
                </c:pt>
                <c:pt idx="117">
                  <c:v>7.22062330181638</c:v>
                </c:pt>
                <c:pt idx="118">
                  <c:v>7.55875403505732</c:v>
                </c:pt>
                <c:pt idx="119">
                  <c:v>7.74244659222009</c:v>
                </c:pt>
                <c:pt idx="120">
                  <c:v>7.56960278636639</c:v>
                </c:pt>
                <c:pt idx="121">
                  <c:v>7.7715052755558</c:v>
                </c:pt>
                <c:pt idx="122">
                  <c:v>7.72607634476011</c:v>
                </c:pt>
                <c:pt idx="123">
                  <c:v>8.0100680605478</c:v>
                </c:pt>
                <c:pt idx="124">
                  <c:v>8.0145498256097</c:v>
                </c:pt>
                <c:pt idx="125">
                  <c:v>8.02501201094093</c:v>
                </c:pt>
                <c:pt idx="126">
                  <c:v>8.06094965702687</c:v>
                </c:pt>
                <c:pt idx="127">
                  <c:v>8.26731436593192</c:v>
                </c:pt>
                <c:pt idx="128">
                  <c:v>8.42866579228149</c:v>
                </c:pt>
                <c:pt idx="129">
                  <c:v>9.00779559619402</c:v>
                </c:pt>
                <c:pt idx="130">
                  <c:v>9.42733507340696</c:v>
                </c:pt>
                <c:pt idx="131">
                  <c:v>10.2794280962879</c:v>
                </c:pt>
                <c:pt idx="132">
                  <c:v>11.9950583839684</c:v>
                </c:pt>
                <c:pt idx="133">
                  <c:v>11.4190964035392</c:v>
                </c:pt>
                <c:pt idx="134">
                  <c:v>11.4287854737212</c:v>
                </c:pt>
                <c:pt idx="135">
                  <c:v>11.3649700272122</c:v>
                </c:pt>
                <c:pt idx="136">
                  <c:v>10.6336699508644</c:v>
                </c:pt>
                <c:pt idx="137">
                  <c:v>9.76763375303262</c:v>
                </c:pt>
                <c:pt idx="138">
                  <c:v>10.3100446920152</c:v>
                </c:pt>
                <c:pt idx="139">
                  <c:v>10.2360262403909</c:v>
                </c:pt>
                <c:pt idx="140">
                  <c:v>10.5115727943668</c:v>
                </c:pt>
                <c:pt idx="141">
                  <c:v>10.5394103814365</c:v>
                </c:pt>
                <c:pt idx="142">
                  <c:v>10.0168632452288</c:v>
                </c:pt>
                <c:pt idx="143">
                  <c:v>9.26658651475431</c:v>
                </c:pt>
                <c:pt idx="144">
                  <c:v>8.58052267379151</c:v>
                </c:pt>
                <c:pt idx="145">
                  <c:v>8.53367470756524</c:v>
                </c:pt>
                <c:pt idx="146">
                  <c:v>8.06513264438669</c:v>
                </c:pt>
                <c:pt idx="147">
                  <c:v>7.87105907163362</c:v>
                </c:pt>
                <c:pt idx="148">
                  <c:v>7.27634410336513</c:v>
                </c:pt>
                <c:pt idx="149">
                  <c:v>8.04718587739889</c:v>
                </c:pt>
                <c:pt idx="150">
                  <c:v>7.50975291683366</c:v>
                </c:pt>
                <c:pt idx="151">
                  <c:v>7.41275740644385</c:v>
                </c:pt>
                <c:pt idx="152">
                  <c:v>7.32999321487542</c:v>
                </c:pt>
                <c:pt idx="153">
                  <c:v>6.96470899411866</c:v>
                </c:pt>
                <c:pt idx="154">
                  <c:v>6.89496754277204</c:v>
                </c:pt>
                <c:pt idx="155">
                  <c:v>6.38875456668958</c:v>
                </c:pt>
                <c:pt idx="156">
                  <c:v>6.67472685535643</c:v>
                </c:pt>
                <c:pt idx="157">
                  <c:v>7.07123884769922</c:v>
                </c:pt>
                <c:pt idx="158">
                  <c:v>6.6515090649434</c:v>
                </c:pt>
                <c:pt idx="159">
                  <c:v>6.30246586398364</c:v>
                </c:pt>
                <c:pt idx="160">
                  <c:v>6.95595650193317</c:v>
                </c:pt>
                <c:pt idx="161">
                  <c:v>6.51473970360502</c:v>
                </c:pt>
                <c:pt idx="162">
                  <c:v>6.21196719437052</c:v>
                </c:pt>
                <c:pt idx="163">
                  <c:v>6.267275940991</c:v>
                </c:pt>
                <c:pt idx="164">
                  <c:v>6.656216897547</c:v>
                </c:pt>
                <c:pt idx="165">
                  <c:v>6.47495957010173</c:v>
                </c:pt>
                <c:pt idx="166">
                  <c:v>6.1577830595159</c:v>
                </c:pt>
                <c:pt idx="167">
                  <c:v>5.79708051600374</c:v>
                </c:pt>
                <c:pt idx="168">
                  <c:v>5.63356136542124</c:v>
                </c:pt>
                <c:pt idx="169">
                  <c:v>5.95773264215841</c:v>
                </c:pt>
                <c:pt idx="170">
                  <c:v>5.79486230760955</c:v>
                </c:pt>
                <c:pt idx="171">
                  <c:v>6.22351324088017</c:v>
                </c:pt>
                <c:pt idx="172">
                  <c:v>6.08171958337138</c:v>
                </c:pt>
                <c:pt idx="173">
                  <c:v>6.74821825649557</c:v>
                </c:pt>
                <c:pt idx="174">
                  <c:v>6.67332933704395</c:v>
                </c:pt>
                <c:pt idx="175">
                  <c:v>6.56845333722225</c:v>
                </c:pt>
                <c:pt idx="176">
                  <c:v>6.44613390772974</c:v>
                </c:pt>
                <c:pt idx="177">
                  <c:v>6.35738562181974</c:v>
                </c:pt>
                <c:pt idx="178">
                  <c:v>6.70045039373997</c:v>
                </c:pt>
                <c:pt idx="179">
                  <c:v>6.45703601760686</c:v>
                </c:pt>
                <c:pt idx="180">
                  <c:v>6.34223454963325</c:v>
                </c:pt>
                <c:pt idx="181">
                  <c:v>6.08655185152352</c:v>
                </c:pt>
                <c:pt idx="182">
                  <c:v>6.1689172590721</c:v>
                </c:pt>
                <c:pt idx="183">
                  <c:v>6.16427064390848</c:v>
                </c:pt>
                <c:pt idx="184">
                  <c:v>6.05573176055818</c:v>
                </c:pt>
                <c:pt idx="185">
                  <c:v>6.69723633981728</c:v>
                </c:pt>
                <c:pt idx="186">
                  <c:v>7.13146201379703</c:v>
                </c:pt>
                <c:pt idx="187">
                  <c:v>6.93354761920999</c:v>
                </c:pt>
                <c:pt idx="188">
                  <c:v>7.21031294488116</c:v>
                </c:pt>
                <c:pt idx="189">
                  <c:v>7.76783963471595</c:v>
                </c:pt>
                <c:pt idx="190">
                  <c:v>7.38193400172351</c:v>
                </c:pt>
                <c:pt idx="191">
                  <c:v>7.17591993984859</c:v>
                </c:pt>
                <c:pt idx="192">
                  <c:v>7.0505042597412</c:v>
                </c:pt>
                <c:pt idx="193">
                  <c:v>7.25348252581691</c:v>
                </c:pt>
                <c:pt idx="194">
                  <c:v>7.27305109277741</c:v>
                </c:pt>
                <c:pt idx="195">
                  <c:v>7.25217877990475</c:v>
                </c:pt>
                <c:pt idx="196">
                  <c:v>7.03722427446073</c:v>
                </c:pt>
                <c:pt idx="197">
                  <c:v>7.11570148513317</c:v>
                </c:pt>
                <c:pt idx="198">
                  <c:v>7.05227722405212</c:v>
                </c:pt>
                <c:pt idx="199">
                  <c:v>7.10310094815299</c:v>
                </c:pt>
                <c:pt idx="200">
                  <c:v>7.17250661739437</c:v>
                </c:pt>
                <c:pt idx="201">
                  <c:v>6.89675477304468</c:v>
                </c:pt>
                <c:pt idx="202">
                  <c:v>6.53948515596167</c:v>
                </c:pt>
                <c:pt idx="203">
                  <c:v>6.79777804740856</c:v>
                </c:pt>
                <c:pt idx="204">
                  <c:v>6.83435628041894</c:v>
                </c:pt>
                <c:pt idx="205">
                  <c:v>7.49876382559245</c:v>
                </c:pt>
                <c:pt idx="206">
                  <c:v>7.76617329929919</c:v>
                </c:pt>
                <c:pt idx="207">
                  <c:v>8.12649533529041</c:v>
                </c:pt>
                <c:pt idx="208">
                  <c:v>7.54801816569149</c:v>
                </c:pt>
                <c:pt idx="209">
                  <c:v>7.63769285480651</c:v>
                </c:pt>
                <c:pt idx="210">
                  <c:v>7.82818620268606</c:v>
                </c:pt>
                <c:pt idx="211">
                  <c:v>7.30377773292016</c:v>
                </c:pt>
                <c:pt idx="212">
                  <c:v>7.68527743194241</c:v>
                </c:pt>
                <c:pt idx="213">
                  <c:v>8.2806605891272</c:v>
                </c:pt>
                <c:pt idx="214">
                  <c:v>9.85002971653937</c:v>
                </c:pt>
                <c:pt idx="215">
                  <c:v>10.065095278649</c:v>
                </c:pt>
                <c:pt idx="216">
                  <c:v>9.24497630264691</c:v>
                </c:pt>
                <c:pt idx="217">
                  <c:v>10.2025144938328</c:v>
                </c:pt>
                <c:pt idx="218">
                  <c:v>10.044501796141</c:v>
                </c:pt>
                <c:pt idx="219">
                  <c:v>9.51002477653309</c:v>
                </c:pt>
                <c:pt idx="220">
                  <c:v>8.47624342554129</c:v>
                </c:pt>
                <c:pt idx="221">
                  <c:v>8.03754354945113</c:v>
                </c:pt>
                <c:pt idx="222">
                  <c:v>7.7225088106208</c:v>
                </c:pt>
                <c:pt idx="223">
                  <c:v>7.83892775458803</c:v>
                </c:pt>
                <c:pt idx="224">
                  <c:v>7.788898</c:v>
                </c:pt>
                <c:pt idx="225">
                  <c:v>7.577502</c:v>
                </c:pt>
                <c:pt idx="226">
                  <c:v>7.827042</c:v>
                </c:pt>
                <c:pt idx="227">
                  <c:v>7.432267</c:v>
                </c:pt>
                <c:pt idx="228">
                  <c:v>7.363753</c:v>
                </c:pt>
                <c:pt idx="229">
                  <c:v>7.544998</c:v>
                </c:pt>
                <c:pt idx="230">
                  <c:v>7.664512</c:v>
                </c:pt>
                <c:pt idx="231">
                  <c:v>7.343981</c:v>
                </c:pt>
                <c:pt idx="232">
                  <c:v>7.358179</c:v>
                </c:pt>
                <c:pt idx="233">
                  <c:v>7.689972</c:v>
                </c:pt>
                <c:pt idx="234">
                  <c:v>7.665825</c:v>
                </c:pt>
                <c:pt idx="235">
                  <c:v>7.303825</c:v>
                </c:pt>
                <c:pt idx="236">
                  <c:v>7.375774</c:v>
                </c:pt>
                <c:pt idx="237">
                  <c:v>6.974326</c:v>
                </c:pt>
                <c:pt idx="238">
                  <c:v>6.957062</c:v>
                </c:pt>
                <c:pt idx="239">
                  <c:v>7.092269</c:v>
                </c:pt>
                <c:pt idx="240">
                  <c:v>6.615763</c:v>
                </c:pt>
                <c:pt idx="241">
                  <c:v>7.180043</c:v>
                </c:pt>
                <c:pt idx="242">
                  <c:v>6.939082</c:v>
                </c:pt>
                <c:pt idx="243">
                  <c:v>6.759467</c:v>
                </c:pt>
                <c:pt idx="244">
                  <c:v>6.587204</c:v>
                </c:pt>
                <c:pt idx="245">
                  <c:v>6.82758</c:v>
                </c:pt>
                <c:pt idx="246">
                  <c:v>6.77901</c:v>
                </c:pt>
                <c:pt idx="247">
                  <c:v>6.710439</c:v>
                </c:pt>
                <c:pt idx="248">
                  <c:v>6.998757</c:v>
                </c:pt>
                <c:pt idx="249">
                  <c:v>8.03913</c:v>
                </c:pt>
                <c:pt idx="250">
                  <c:v>7.896536</c:v>
                </c:pt>
                <c:pt idx="251">
                  <c:v>8.098801</c:v>
                </c:pt>
                <c:pt idx="252">
                  <c:v>8.073428</c:v>
                </c:pt>
                <c:pt idx="253">
                  <c:v>7.799175</c:v>
                </c:pt>
                <c:pt idx="254">
                  <c:v>7.450213</c:v>
                </c:pt>
                <c:pt idx="255">
                  <c:v>7.674602</c:v>
                </c:pt>
                <c:pt idx="256">
                  <c:v>7.750187</c:v>
                </c:pt>
                <c:pt idx="257">
                  <c:v>8.561338</c:v>
                </c:pt>
                <c:pt idx="258">
                  <c:v>8.178504</c:v>
                </c:pt>
                <c:pt idx="259">
                  <c:v>8.215144</c:v>
                </c:pt>
                <c:pt idx="260">
                  <c:v>8.428524</c:v>
                </c:pt>
                <c:pt idx="261">
                  <c:v>8.251178</c:v>
                </c:pt>
                <c:pt idx="262">
                  <c:v>8.699244</c:v>
                </c:pt>
                <c:pt idx="263">
                  <c:v>8.881915</c:v>
                </c:pt>
                <c:pt idx="264">
                  <c:v>8.484409</c:v>
                </c:pt>
              </c:numCache>
            </c:numRef>
          </c:val>
          <c:smooth val="0"/>
        </c:ser>
        <c:marker val="1"/>
        <c:axId val="48196664"/>
        <c:axId val="31116793"/>
      </c:lineChart>
      <c:dateAx>
        <c:axId val="4819666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 val="autoZero"/>
        <c:auto val="0"/>
        <c:baseTimeUnit val="months"/>
        <c:majorUnit val="2"/>
        <c:majorTimeUnit val="years"/>
        <c:minorUnit val="1"/>
        <c:minorTimeUnit val="months"/>
        <c:noMultiLvlLbl val="0"/>
      </c:dateAx>
      <c:valAx>
        <c:axId val="31116793"/>
        <c:scaling>
          <c:orientation val="minMax"/>
          <c:max val="13"/>
          <c:min val="2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\R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38" right="0.4" top="0.61" bottom="0.6" header="0.5" footer="0.5"/>
  <pageSetup fitToHeight="0" fitToWidth="0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1" right="0.41" top="0.61" bottom="0.6" header="0.5" footer="0.5"/>
  <pageSetup fitToHeight="0" fitToWidth="0"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1" right="0.41" top="0.61" bottom="0.6" header="0.5" footer="0.5"/>
  <pageSetup fitToHeight="0" fitToWidth="0"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1" top="0.61" bottom="0.6" header="0.5" footer="0.5"/>
  <pageSetup fitToHeight="0" fitToWidth="0"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" top="0.61" bottom="0.6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2" top="0.61" bottom="0.6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1" right="0.42" top="0.61" bottom="0.6" header="0.5" footer="0.5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1" top="0.61" bottom="0.6" header="0.5" footer="0.5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8" right="0.41" top="0.61" bottom="0.6" header="0.5" footer="0.5"/>
  <pageSetup fitToHeight="0" fitToWidth="0"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1" right="0.42" top="0.61" bottom="0.6" header="0.5" footer="0.5"/>
  <pageSetup fitToHeight="0" fitToWidth="0"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" top="0.61" bottom="0.6" header="0.5" footer="0.5"/>
  <pageSetup fitToHeight="0" fitToWidth="0"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4" right="0.41" top="0.61" bottom="0.6" header="0.5" footer="0.5"/>
  <pageSetup fitToHeight="0" fitToWidth="0"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0.046</cdr:y>
    </cdr:from>
    <cdr:to>
      <cdr:x>0.65875</cdr:x>
      <cdr:y>0.08875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71850" y="285750"/>
          <a:ext cx="3171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0.052</cdr:y>
    </cdr:from>
    <cdr:to>
      <cdr:x>0.6895</cdr:x>
      <cdr:y>0.09775</cdr:y>
    </cdr:to>
    <cdr:sp textlink="Calcs!$B$2">
      <cdr:nvSpPr>
        <cdr:cNvPr id="2" name="TextBox 2"/>
        <cdr:cNvSpPr txBox="1">
          <a:spLocks noChangeArrowheads="1"/>
        </cdr:cNvSpPr>
      </cdr:nvSpPr>
      <cdr:spPr>
        <a:xfrm>
          <a:off x="3457575" y="323850"/>
          <a:ext cx="33813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76c41089-c105-4c32-9063-2948b0ff7f6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38900"/>
    <xdr:graphicFrame>
      <xdr:nvGraphicFramePr>
        <xdr:cNvPr id="1" name="Shape 1025"/>
        <xdr:cNvGraphicFramePr/>
      </xdr:nvGraphicFramePr>
      <xdr:xfrm>
        <a:off x="0" y="0"/>
        <a:ext cx="99345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0.06125</cdr:y>
    </cdr:from>
    <cdr:to>
      <cdr:x>0.6495</cdr:x>
      <cdr:y>0.1005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09975" y="390525"/>
          <a:ext cx="2847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0.33725</cdr:x>
      <cdr:y>0.0595</cdr:y>
    </cdr:from>
    <cdr:to>
      <cdr:x>0.69025</cdr:x>
      <cdr:y>0.106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52800" y="381000"/>
          <a:ext cx="3514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05214ed-9d10-4165-a1bf-10bc90e3d58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0.07675</cdr:y>
    </cdr:from>
    <cdr:to>
      <cdr:x>0.63975</cdr:x>
      <cdr:y>0.12175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57575" y="485775"/>
          <a:ext cx="2876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0.3485</cdr:x>
      <cdr:y>0.0635</cdr:y>
    </cdr:from>
    <cdr:to>
      <cdr:x>0.686</cdr:x>
      <cdr:y>0.11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448050" y="400050"/>
          <a:ext cx="3343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7a4847f-66af-47fc-8e6a-57a92d0b7aec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438900"/>
    <xdr:graphicFrame>
      <xdr:nvGraphicFramePr>
        <xdr:cNvPr id="1" name="Shape 1025"/>
        <xdr:cNvGraphicFramePr/>
      </xdr:nvGraphicFramePr>
      <xdr:xfrm>
        <a:off x="0" y="0"/>
        <a:ext cx="9915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0.075</cdr:y>
    </cdr:from>
    <cdr:to>
      <cdr:x>0.636</cdr:x>
      <cdr:y>0.11975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57575" y="476250"/>
          <a:ext cx="2857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0.30125</cdr:x>
      <cdr:y>0.0555</cdr:y>
    </cdr:from>
    <cdr:to>
      <cdr:x>0.66525</cdr:x>
      <cdr:y>0.1035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2990850" y="352425"/>
          <a:ext cx="3619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122dcfb-5202-4561-9a60-9c06787dbb8b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38900"/>
    <xdr:graphicFrame>
      <xdr:nvGraphicFramePr>
        <xdr:cNvPr id="1" name="Shape 1025"/>
        <xdr:cNvGraphicFramePr/>
      </xdr:nvGraphicFramePr>
      <xdr:xfrm>
        <a:off x="0" y="0"/>
        <a:ext cx="99345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0.06925</cdr:y>
    </cdr:from>
    <cdr:to>
      <cdr:x>0.634</cdr:x>
      <cdr:y>0.11425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57575" y="438150"/>
          <a:ext cx="2838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0.31225</cdr:x>
      <cdr:y>0.06325</cdr:y>
    </cdr:from>
    <cdr:to>
      <cdr:x>0.66925</cdr:x>
      <cdr:y>0.11325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095625" y="400050"/>
          <a:ext cx="3543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8c103a3-e33d-42cc-b7d9-3f9de96a2875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38900"/>
    <xdr:graphicFrame>
      <xdr:nvGraphicFramePr>
        <xdr:cNvPr id="1" name="Shape 1025"/>
        <xdr:cNvGraphicFramePr/>
      </xdr:nvGraphicFramePr>
      <xdr:xfrm>
        <a:off x="0" y="0"/>
        <a:ext cx="99345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0.3065</cdr:x>
      <cdr:y>0.0525</cdr:y>
    </cdr:from>
    <cdr:to>
      <cdr:x>0.657</cdr:x>
      <cdr:y>0.09925</cdr:y>
    </cdr:to>
    <cdr:sp textlink="Calcs!$B$2">
      <cdr:nvSpPr>
        <cdr:cNvPr id="1" name="TextBox 1"/>
        <cdr:cNvSpPr txBox="1">
          <a:spLocks noChangeArrowheads="1"/>
        </cdr:cNvSpPr>
      </cdr:nvSpPr>
      <cdr:spPr>
        <a:xfrm>
          <a:off x="3048000" y="333375"/>
          <a:ext cx="3486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019cc49-32d2-4bfe-9ee0-dcd7b8d5e00f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10325"/>
    <xdr:graphicFrame>
      <xdr:nvGraphicFramePr>
        <xdr:cNvPr id="1" name="Shape 1025"/>
        <xdr:cNvGraphicFramePr/>
      </xdr:nvGraphicFramePr>
      <xdr:xfrm>
        <a:off x="0" y="0"/>
        <a:ext cx="993457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</cdr:x>
      <cdr:y>0.0725</cdr:y>
    </cdr:from>
    <cdr:to>
      <cdr:x>0.63075</cdr:x>
      <cdr:y>0.117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00425" y="466725"/>
          <a:ext cx="2857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0.059</cdr:y>
    </cdr:from>
    <cdr:to>
      <cdr:x>0.688</cdr:x>
      <cdr:y>0.10475</cdr:y>
    </cdr:to>
    <cdr:sp textlink="Calcs!$M$2">
      <cdr:nvSpPr>
        <cdr:cNvPr id="2" name="TextBox 1"/>
        <cdr:cNvSpPr txBox="1">
          <a:spLocks noChangeArrowheads="1"/>
        </cdr:cNvSpPr>
      </cdr:nvSpPr>
      <cdr:spPr>
        <a:xfrm>
          <a:off x="3381375" y="371475"/>
          <a:ext cx="3438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44e05b6-10e5-48ef-aff0-cae08b42430f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January 1999 - 31 December 2012)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25050" cy="6438900"/>
    <xdr:graphicFrame>
      <xdr:nvGraphicFramePr>
        <xdr:cNvPr id="1" name="Shape 1025"/>
        <xdr:cNvGraphicFramePr/>
      </xdr:nvGraphicFramePr>
      <xdr:xfrm>
        <a:off x="0" y="0"/>
        <a:ext cx="99250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0.3555</cdr:x>
      <cdr:y>0.06975</cdr:y>
    </cdr:from>
    <cdr:to>
      <cdr:x>0.6385</cdr:x>
      <cdr:y>0.11475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33775" y="447675"/>
          <a:ext cx="2819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0.0595</cdr:y>
    </cdr:from>
    <cdr:to>
      <cdr:x>0.67025</cdr:x>
      <cdr:y>0.1075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05175" y="381000"/>
          <a:ext cx="3362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a2c36ab-41b9-42c4-a051-c00447075431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0.06975</cdr:y>
    </cdr:from>
    <cdr:to>
      <cdr:x>0.65625</cdr:x>
      <cdr:y>0.11475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19500" y="447675"/>
          <a:ext cx="2905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0.3355</cdr:x>
      <cdr:y>0.05575</cdr:y>
    </cdr:from>
    <cdr:to>
      <cdr:x>0.6755</cdr:x>
      <cdr:y>0.106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33750" y="352425"/>
          <a:ext cx="3381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90df5a4-958e-44e7-8f5b-6dc3bdd4ef3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0.0725</cdr:y>
    </cdr:from>
    <cdr:to>
      <cdr:x>0.64125</cdr:x>
      <cdr:y>0.11725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09950" y="466725"/>
          <a:ext cx="2943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0.3445</cdr:x>
      <cdr:y>0.059</cdr:y>
    </cdr:from>
    <cdr:to>
      <cdr:x>0.69175</cdr:x>
      <cdr:y>0.1055</cdr:y>
    </cdr:to>
    <cdr:sp textlink="Calcs!$M$2">
      <cdr:nvSpPr>
        <cdr:cNvPr id="2" name="TextBox 1"/>
        <cdr:cNvSpPr txBox="1">
          <a:spLocks noChangeArrowheads="1"/>
        </cdr:cNvSpPr>
      </cdr:nvSpPr>
      <cdr:spPr>
        <a:xfrm>
          <a:off x="3409950" y="371475"/>
          <a:ext cx="3448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f1a3baeb-ed56-4360-9355-6c730d9d5e1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January 1999 - 31 December 2012)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25050" cy="6438900"/>
    <xdr:graphicFrame>
      <xdr:nvGraphicFramePr>
        <xdr:cNvPr id="1" name="Shape 1025"/>
        <xdr:cNvGraphicFramePr/>
      </xdr:nvGraphicFramePr>
      <xdr:xfrm>
        <a:off x="0" y="0"/>
        <a:ext cx="99250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0.06975</cdr:y>
    </cdr:from>
    <cdr:to>
      <cdr:x>0.65675</cdr:x>
      <cdr:y>0.11475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19500" y="447675"/>
          <a:ext cx="2914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0.052</cdr:y>
    </cdr:from>
    <cdr:to>
      <cdr:x>0.6925</cdr:x>
      <cdr:y>0.10425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43275" y="333375"/>
          <a:ext cx="3543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c091863-b43a-42de-9e7d-903328cb80b7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0.0725</cdr:y>
    </cdr:from>
    <cdr:to>
      <cdr:x>0.622</cdr:x>
      <cdr:y>0.1165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324225" y="466725"/>
          <a:ext cx="2847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0.357</cdr:x>
      <cdr:y>0.06275</cdr:y>
    </cdr:from>
    <cdr:to>
      <cdr:x>0.68725</cdr:x>
      <cdr:y>0.10875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543300" y="400050"/>
          <a:ext cx="3276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3b517da-bed9-499e-98b7-121e07dcb56f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</cdr:x>
      <cdr:y>0.06975</cdr:y>
    </cdr:from>
    <cdr:to>
      <cdr:x>0.65625</cdr:x>
      <cdr:y>0.11475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19500" y="447675"/>
          <a:ext cx="2905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0.33975</cdr:x>
      <cdr:y>0.06125</cdr:y>
    </cdr:from>
    <cdr:to>
      <cdr:x>0.65175</cdr:x>
      <cdr:y>0.1025</cdr:y>
    </cdr:to>
    <cdr:sp textlink="Calcs!$M$2">
      <cdr:nvSpPr>
        <cdr:cNvPr id="2" name="TextBox 1"/>
        <cdr:cNvSpPr txBox="1">
          <a:spLocks noChangeArrowheads="1"/>
        </cdr:cNvSpPr>
      </cdr:nvSpPr>
      <cdr:spPr>
        <a:xfrm>
          <a:off x="3381375" y="390525"/>
          <a:ext cx="3105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9949f21-3b81-47bc-9a8b-2547b96cbc90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January 1999 - 31 December 2012)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0.06925</cdr:y>
    </cdr:from>
    <cdr:to>
      <cdr:x>0.634</cdr:x>
      <cdr:y>0.11425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57575" y="438150"/>
          <a:ext cx="2838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0.3475</cdr:x>
      <cdr:y>0.06125</cdr:y>
    </cdr:from>
    <cdr:to>
      <cdr:x>0.69425</cdr:x>
      <cdr:y>0.1115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448050" y="390525"/>
          <a:ext cx="3448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7da6eb7-f99c-4f08-bf3b-0e2e0a2dfb09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38900"/>
    <xdr:graphicFrame>
      <xdr:nvGraphicFramePr>
        <xdr:cNvPr id="1" name="Shape 1025"/>
        <xdr:cNvGraphicFramePr/>
      </xdr:nvGraphicFramePr>
      <xdr:xfrm>
        <a:off x="0" y="0"/>
        <a:ext cx="99345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0.06975</cdr:y>
    </cdr:from>
    <cdr:to>
      <cdr:x>0.65575</cdr:x>
      <cdr:y>0.11475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609975" y="447675"/>
          <a:ext cx="2914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0.05575</cdr:y>
    </cdr:from>
    <cdr:to>
      <cdr:x>0.67575</cdr:x>
      <cdr:y>0.10425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71850" y="352425"/>
          <a:ext cx="3352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627217f-6cdc-4fba-a903-6a3d9f2f7e3b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438900"/>
    <xdr:graphicFrame>
      <xdr:nvGraphicFramePr>
        <xdr:cNvPr id="1" name="Shape 1025"/>
        <xdr:cNvGraphicFramePr/>
      </xdr:nvGraphicFramePr>
      <xdr:xfrm>
        <a:off x="0" y="0"/>
        <a:ext cx="99536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34575" cy="6438900"/>
    <xdr:graphicFrame>
      <xdr:nvGraphicFramePr>
        <xdr:cNvPr id="1" name="Shape 1025"/>
        <xdr:cNvGraphicFramePr/>
      </xdr:nvGraphicFramePr>
      <xdr:xfrm>
        <a:off x="0" y="0"/>
        <a:ext cx="99345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0.0655</cdr:y>
    </cdr:from>
    <cdr:to>
      <cdr:x>0.64975</cdr:x>
      <cdr:y>0.1105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533775" y="419100"/>
          <a:ext cx="2905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0.0585</cdr:y>
    </cdr:from>
    <cdr:to>
      <cdr:x>0.666</cdr:x>
      <cdr:y>0.11125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248025" y="371475"/>
          <a:ext cx="3362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615b4a1-285e-4528-b0e5-a7a50dc675da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25050" cy="6438900"/>
    <xdr:graphicFrame>
      <xdr:nvGraphicFramePr>
        <xdr:cNvPr id="1" name="Shape 1025"/>
        <xdr:cNvGraphicFramePr/>
      </xdr:nvGraphicFramePr>
      <xdr:xfrm>
        <a:off x="0" y="0"/>
        <a:ext cx="992505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0.06975</cdr:y>
    </cdr:from>
    <cdr:to>
      <cdr:x>0.639</cdr:x>
      <cdr:y>0.11425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67100" y="447675"/>
          <a:ext cx="2857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0.3275</cdr:x>
      <cdr:y>0.0585</cdr:y>
    </cdr:from>
    <cdr:to>
      <cdr:x>0.66975</cdr:x>
      <cdr:y>0.109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238500" y="371475"/>
          <a:ext cx="3390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aabc48cd-1dbb-4ce5-b0d8-c88921e07b93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15525" cy="6438900"/>
    <xdr:graphicFrame>
      <xdr:nvGraphicFramePr>
        <xdr:cNvPr id="1" name="Shape 1025"/>
        <xdr:cNvGraphicFramePr/>
      </xdr:nvGraphicFramePr>
      <xdr:xfrm>
        <a:off x="0" y="0"/>
        <a:ext cx="9915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0.07375</cdr:y>
    </cdr:from>
    <cdr:to>
      <cdr:x>0.63425</cdr:x>
      <cdr:y>0.119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438525" y="466725"/>
          <a:ext cx="2857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0.064</cdr:y>
    </cdr:from>
    <cdr:to>
      <cdr:x>0.69525</cdr:x>
      <cdr:y>0.11475</cdr:y>
    </cdr:to>
    <cdr:sp textlink="Calcs!$B$2">
      <cdr:nvSpPr>
        <cdr:cNvPr id="2" name="TextBox 1"/>
        <cdr:cNvSpPr txBox="1">
          <a:spLocks noChangeArrowheads="1"/>
        </cdr:cNvSpPr>
      </cdr:nvSpPr>
      <cdr:spPr>
        <a:xfrm>
          <a:off x="3352800" y="409575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651b747-0cb4-4717-a8fa-53ced4c8a7c4}" type="TxLink"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(31 December 1990 - 31 December 2012)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1"/>
  <sheetViews>
    <sheetView zoomScalePageLayoutView="0" workbookViewId="0" topLeftCell="A1">
      <pane xSplit="1" ySplit="6" topLeftCell="H9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104" sqref="L104"/>
    </sheetView>
  </sheetViews>
  <sheetFormatPr defaultColWidth="9.140625" defaultRowHeight="12.75"/>
  <cols>
    <col min="1" max="1" width="9.8515625" style="1" bestFit="1" customWidth="1"/>
    <col min="2" max="2" width="12.57421875" style="1" bestFit="1" customWidth="1"/>
    <col min="3" max="3" width="9.140625" style="1" customWidth="1"/>
    <col min="4" max="4" width="16.140625" style="1" bestFit="1" customWidth="1"/>
    <col min="5" max="5" width="14.421875" style="1" bestFit="1" customWidth="1"/>
    <col min="6" max="6" width="9.140625" style="1" customWidth="1"/>
    <col min="7" max="7" width="15.28125" style="1" bestFit="1" customWidth="1"/>
    <col min="8" max="8" width="10.00390625" style="1" bestFit="1" customWidth="1"/>
    <col min="9" max="9" width="10.28125" style="1" bestFit="1" customWidth="1"/>
    <col min="10" max="10" width="11.00390625" style="1" bestFit="1" customWidth="1"/>
    <col min="11" max="11" width="9.140625" style="1" customWidth="1"/>
    <col min="12" max="12" width="9.28125" style="63" bestFit="1" customWidth="1"/>
    <col min="13" max="14" width="9.140625" style="1" customWidth="1"/>
    <col min="15" max="15" width="12.140625" style="63" customWidth="1"/>
    <col min="16" max="16" width="14.140625" style="1" customWidth="1"/>
    <col min="17" max="17" width="12.57421875" style="63" customWidth="1"/>
    <col min="18" max="18" width="15.140625" style="1" customWidth="1"/>
    <col min="19" max="16384" width="9.140625" style="1" customWidth="1"/>
  </cols>
  <sheetData>
    <row r="1" spans="1:19" ht="12.75">
      <c r="A1" s="1" t="s">
        <v>14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58">
        <v>12</v>
      </c>
      <c r="M1" s="2">
        <v>13</v>
      </c>
      <c r="N1" s="2">
        <v>14</v>
      </c>
      <c r="O1" s="58">
        <v>15</v>
      </c>
      <c r="P1" s="2">
        <v>16</v>
      </c>
      <c r="Q1" s="58">
        <v>17</v>
      </c>
      <c r="R1" s="2">
        <v>18</v>
      </c>
      <c r="S1" s="58">
        <v>19</v>
      </c>
    </row>
    <row r="2" spans="1:13" ht="12.75">
      <c r="A2" s="22">
        <v>41274</v>
      </c>
      <c r="B2" s="14" t="str">
        <f>"("&amp;TEXT($A$7,"d mmmm yyyy")&amp;" - "&amp;TEXT($A$2,"d mmmm yyyy")&amp;")"</f>
        <v>(31 December 1990 - 31 December 2012)</v>
      </c>
      <c r="G2" s="14"/>
      <c r="H2" s="25"/>
      <c r="I2" s="14"/>
      <c r="L2" s="59"/>
      <c r="M2" s="14" t="str">
        <f>"(31 January 1999 - "&amp;TEXT($A$2,"d mmmm yyyy")&amp;")"</f>
        <v>(31 January 1999 - 31 December 2012)</v>
      </c>
    </row>
    <row r="3" spans="1:12" ht="12.75">
      <c r="A3" s="20">
        <f>YEARFRAC($A$7,$A$2)</f>
        <v>22</v>
      </c>
      <c r="B3" s="33"/>
      <c r="C3" s="34"/>
      <c r="F3" s="1">
        <f>2010-1991</f>
        <v>19</v>
      </c>
      <c r="H3" s="26"/>
      <c r="L3" s="60"/>
    </row>
    <row r="4" spans="2:13" ht="12.75">
      <c r="B4" s="3"/>
      <c r="D4" s="4"/>
      <c r="E4" s="5"/>
      <c r="F4" s="5"/>
      <c r="G4" s="5"/>
      <c r="H4" s="27"/>
      <c r="I4" s="7"/>
      <c r="L4" s="60"/>
      <c r="M4" s="5"/>
    </row>
    <row r="5" spans="2:19" s="2" customFormat="1" ht="12.75">
      <c r="B5" s="21">
        <f>(1+(VLOOKUP($A$2,Calcs,B1)-B7)/B7)^(1/$A$3)-1</f>
        <v>0.16699887032263794</v>
      </c>
      <c r="C5" s="21">
        <f aca="true" t="shared" si="0" ref="C5:I5">(1+(VLOOKUP($A$2,Calcs,C1)-C7)/C7)^(1/$A$3)-1</f>
        <v>0.07006580847174315</v>
      </c>
      <c r="D5" s="21">
        <f t="shared" si="0"/>
        <v>0.07306144649667479</v>
      </c>
      <c r="E5" s="21">
        <f t="shared" si="0"/>
        <v>0.08722178038389616</v>
      </c>
      <c r="F5" s="21">
        <f t="shared" si="0"/>
        <v>0.0853359289608735</v>
      </c>
      <c r="G5" s="21">
        <f t="shared" si="0"/>
        <v>-0.03704144367771489</v>
      </c>
      <c r="H5" s="21">
        <f t="shared" si="0"/>
        <v>0.10085616700097888</v>
      </c>
      <c r="I5" s="21">
        <f t="shared" si="0"/>
        <v>0.07771995015174449</v>
      </c>
      <c r="J5" s="23">
        <f>VLOOKUP($A$2,Calcs,J1)</f>
        <v>8.484409</v>
      </c>
      <c r="K5" s="23">
        <f>VLOOKUP($A$2,Calcs,K1)</f>
        <v>13.79136</v>
      </c>
      <c r="L5" s="61">
        <f>VLOOKUP($A$2,Calcs,L1)</f>
        <v>11.18576</v>
      </c>
      <c r="M5" s="23">
        <f>VLOOKUP($A$2,Calcs,M1)</f>
        <v>8.808517</v>
      </c>
      <c r="O5" s="64">
        <f>VLOOKUP($A$2,Calcs,O1)</f>
        <v>1.31839</v>
      </c>
      <c r="P5" s="28">
        <f>VLOOKUP($A$2,Calcs,P1)</f>
        <v>1.625495</v>
      </c>
      <c r="Q5" s="65">
        <f>VLOOKUP($A$2,Calcs,Q1)</f>
        <v>0.81107</v>
      </c>
      <c r="R5" s="21">
        <f>(1+(VLOOKUP($A$2,Calcs,R1)-R7)/R7)^(1/$A$3)-1</f>
        <v>0.09585261723481331</v>
      </c>
      <c r="S5" s="23">
        <f>VLOOKUP($A$2,Calcs,S1)</f>
        <v>8.521056</v>
      </c>
    </row>
    <row r="6" spans="1:19" ht="12.75">
      <c r="A6" s="2" t="s">
        <v>0</v>
      </c>
      <c r="B6" s="3" t="s">
        <v>1</v>
      </c>
      <c r="C6" s="1" t="s">
        <v>12</v>
      </c>
      <c r="D6" s="4" t="s">
        <v>10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1" t="s">
        <v>2</v>
      </c>
      <c r="K6" s="1" t="s">
        <v>3</v>
      </c>
      <c r="L6" s="62" t="s">
        <v>9</v>
      </c>
      <c r="M6" s="5" t="s">
        <v>11</v>
      </c>
      <c r="N6" s="18" t="s">
        <v>22</v>
      </c>
      <c r="O6" s="62" t="s">
        <v>15</v>
      </c>
      <c r="P6" s="5" t="s">
        <v>17</v>
      </c>
      <c r="Q6" s="66" t="s">
        <v>21</v>
      </c>
      <c r="R6" t="s">
        <v>19</v>
      </c>
      <c r="S6" s="1" t="s">
        <v>3</v>
      </c>
    </row>
    <row r="7" spans="1:19" ht="12.75">
      <c r="A7" s="6">
        <f>EOMONTH(A2,-12*22)</f>
        <v>33238</v>
      </c>
      <c r="B7" s="8">
        <v>100</v>
      </c>
      <c r="C7" s="8">
        <v>100</v>
      </c>
      <c r="D7" s="8">
        <v>100</v>
      </c>
      <c r="E7" s="8">
        <v>100</v>
      </c>
      <c r="F7" s="8">
        <v>100</v>
      </c>
      <c r="G7" s="8">
        <v>100</v>
      </c>
      <c r="H7" s="9">
        <v>100</v>
      </c>
      <c r="I7" s="8">
        <v>100</v>
      </c>
      <c r="J7" s="9">
        <f aca="true" t="shared" si="1" ref="J7:J70">VLOOKUP($A7,DATA,$J$1)</f>
        <v>2.55751295567212</v>
      </c>
      <c r="K7" s="9">
        <f aca="true" t="shared" si="2" ref="K7:K70">VLOOKUP($A7,DATA,$K$1)</f>
        <v>4.936</v>
      </c>
      <c r="L7" s="60" t="e">
        <f aca="true" t="shared" si="3" ref="L7:L70">VLOOKUP($A7,DATA,$L$1)</f>
        <v>#N/A</v>
      </c>
      <c r="M7" s="9">
        <f aca="true" t="shared" si="4" ref="M7:M70">VLOOKUP($A7,DATA,$M$1)</f>
        <v>1.97234874124305</v>
      </c>
      <c r="N7" s="9">
        <f aca="true" t="shared" si="5" ref="N7:N70">VLOOKUP($A7,DATA,$N$1)</f>
        <v>0.018845</v>
      </c>
      <c r="O7" s="60" t="e">
        <f aca="true" t="shared" si="6" ref="O7:O70">VLOOKUP($A7,DATA,$O$1)</f>
        <v>#N/A</v>
      </c>
      <c r="P7" s="9">
        <f aca="true" t="shared" si="7" ref="P7:P70">VLOOKUP($A7,DATA,$P$1)</f>
        <v>1.92999994754791</v>
      </c>
      <c r="Q7" s="60" t="e">
        <f aca="true" t="shared" si="8" ref="Q7:Q70">VLOOKUP($A7,DATA,$Q$1)</f>
        <v>#N/A</v>
      </c>
      <c r="R7" s="8">
        <v>100</v>
      </c>
      <c r="S7" s="9">
        <f aca="true" t="shared" si="9" ref="S7:S70">VLOOKUP($A7,DATA,$S$1)</f>
        <v>2.203768</v>
      </c>
    </row>
    <row r="8" spans="1:19" ht="12.75">
      <c r="A8" s="6">
        <f>IF(A7&lt;$A$2,EOMONTH(A7,1),NA())</f>
        <v>33269</v>
      </c>
      <c r="B8" s="9">
        <f aca="true" t="shared" si="10" ref="B8:B71">B7*(1+(VLOOKUP($A8,DATA,$B$1)-VLOOKUP($A7,DATA,$B$1))/VLOOKUP($A7,DATA,$B$1))</f>
        <v>94.29924187775944</v>
      </c>
      <c r="C8" s="9">
        <f aca="true" t="shared" si="11" ref="C8:C71">C7*(1+(VLOOKUP($A8,DATA,$C$1)-VLOOKUP($A7,DATA,$C$1))/VLOOKUP($A7,DATA,$C$1))</f>
        <v>101.12676056338026</v>
      </c>
      <c r="D8" s="9">
        <f aca="true" t="shared" si="12" ref="D8:D71">D7*(1+(VLOOKUP($A8,DATA,$D$1)-VLOOKUP($A7,DATA,$D$1))/VLOOKUP($A7,DATA,$D$1))</f>
        <v>103.67643406262603</v>
      </c>
      <c r="E8" s="9">
        <f aca="true" t="shared" si="13" ref="E8:E71">E7*(1+(VLOOKUP($A8,DATA,$E$1)-VLOOKUP($A7,DATA,$E$1))/VLOOKUP($A7,DATA,$E$1))</f>
        <v>104.29600549364461</v>
      </c>
      <c r="F8" s="9">
        <f aca="true" t="shared" si="14" ref="F8:F71">F7*(1+(VLOOKUP($A8,DATA,$F$1)-VLOOKUP($A7,DATA,$F$1))/VLOOKUP($A7,DATA,$F$1))</f>
        <v>101.4569207388356</v>
      </c>
      <c r="G8" s="9">
        <f aca="true" t="shared" si="15" ref="G8:G71">G7*(1+(VLOOKUP($A8,DATA,$G$1)-VLOOKUP($A7,DATA,$G$1))/VLOOKUP($A7,DATA,$G$1))</f>
        <v>97.67044003637932</v>
      </c>
      <c r="H8" s="9">
        <f aca="true" t="shared" si="16" ref="H8:H71">H7*(1+(VLOOKUP($A8,DATA,$H$1)-VLOOKUP($A7,DATA,$H$1))/VLOOKUP($A7,DATA,$H$1))</f>
        <v>106.81529764651592</v>
      </c>
      <c r="I8" s="9">
        <f aca="true" t="shared" si="17" ref="I8:I71">I7*(1+(VLOOKUP($A8,DATA,$I$1)-VLOOKUP($A7,DATA,$I$1))/VLOOKUP($A7,DATA,$I$1))</f>
        <v>101.94312095097919</v>
      </c>
      <c r="J8" s="9">
        <f t="shared" si="1"/>
        <v>2.54069175223895</v>
      </c>
      <c r="K8" s="9">
        <f t="shared" si="2"/>
        <v>4.995</v>
      </c>
      <c r="L8" s="60" t="e">
        <f t="shared" si="3"/>
        <v>#N/A</v>
      </c>
      <c r="M8" s="9">
        <f t="shared" si="4"/>
        <v>1.98837622814611</v>
      </c>
      <c r="N8" s="9">
        <f t="shared" si="5"/>
        <v>0.019328</v>
      </c>
      <c r="O8" s="60" t="e">
        <f t="shared" si="6"/>
        <v>#N/A</v>
      </c>
      <c r="P8" s="9">
        <f t="shared" si="7"/>
        <v>1.96599996089935</v>
      </c>
      <c r="Q8" s="60" t="e">
        <f t="shared" si="8"/>
        <v>#N/A</v>
      </c>
      <c r="R8" s="9">
        <f aca="true" t="shared" si="18" ref="R8:R71">R7*(1+(VLOOKUP($A8,DATA,$R$1)-VLOOKUP($A7,DATA,$R$1))/VLOOKUP($A7,DATA,$R$1))</f>
        <v>107.23425521005554</v>
      </c>
      <c r="S8" s="9">
        <f t="shared" si="9"/>
        <v>2.183607</v>
      </c>
    </row>
    <row r="9" spans="1:19" ht="12.75">
      <c r="A9" s="6">
        <f aca="true" t="shared" si="19" ref="A9:A72">IF(A8&lt;$A$2,EOMONTH(A8,1),NA())</f>
        <v>33297</v>
      </c>
      <c r="B9" s="9">
        <f t="shared" si="10"/>
        <v>103.76892077048598</v>
      </c>
      <c r="C9" s="9">
        <f t="shared" si="11"/>
        <v>102.34741784037556</v>
      </c>
      <c r="D9" s="9">
        <f t="shared" si="12"/>
        <v>113.29228867831175</v>
      </c>
      <c r="E9" s="9">
        <f t="shared" si="13"/>
        <v>111.63749123341327</v>
      </c>
      <c r="F9" s="9">
        <f t="shared" si="14"/>
        <v>111.69628244096327</v>
      </c>
      <c r="G9" s="9">
        <f t="shared" si="15"/>
        <v>110.73647170014645</v>
      </c>
      <c r="H9" s="9">
        <f t="shared" si="16"/>
        <v>112.75861405937547</v>
      </c>
      <c r="I9" s="9">
        <f t="shared" si="17"/>
        <v>110.5680337753866</v>
      </c>
      <c r="J9" s="9">
        <f t="shared" si="1"/>
        <v>2.56508107509207</v>
      </c>
      <c r="K9" s="9">
        <f t="shared" si="2"/>
        <v>4.907</v>
      </c>
      <c r="L9" s="60" t="e">
        <f t="shared" si="3"/>
        <v>#N/A</v>
      </c>
      <c r="M9" s="9">
        <f t="shared" si="4"/>
        <v>2.01552609604138</v>
      </c>
      <c r="N9" s="9">
        <f t="shared" si="5"/>
        <v>0.019284</v>
      </c>
      <c r="O9" s="60" t="e">
        <f t="shared" si="6"/>
        <v>#N/A</v>
      </c>
      <c r="P9" s="9">
        <f t="shared" si="7"/>
        <v>1.91299998760223</v>
      </c>
      <c r="Q9" s="60" t="e">
        <f t="shared" si="8"/>
        <v>#N/A</v>
      </c>
      <c r="R9" s="9">
        <f t="shared" si="18"/>
        <v>117.44420888266654</v>
      </c>
      <c r="S9" s="9">
        <f t="shared" si="9"/>
        <v>2.231063</v>
      </c>
    </row>
    <row r="10" spans="1:19" ht="12.75">
      <c r="A10" s="6">
        <f t="shared" si="19"/>
        <v>33328</v>
      </c>
      <c r="B10" s="9">
        <f t="shared" si="10"/>
        <v>106.85898239250983</v>
      </c>
      <c r="C10" s="9">
        <f t="shared" si="11"/>
        <v>103.28638497652571</v>
      </c>
      <c r="D10" s="9">
        <f t="shared" si="12"/>
        <v>109.9710296399767</v>
      </c>
      <c r="E10" s="9">
        <f t="shared" si="13"/>
        <v>114.28266183895867</v>
      </c>
      <c r="F10" s="9">
        <f t="shared" si="14"/>
        <v>115.79670329670326</v>
      </c>
      <c r="G10" s="9">
        <f t="shared" si="15"/>
        <v>110.24512436941032</v>
      </c>
      <c r="H10" s="9">
        <f t="shared" si="16"/>
        <v>113.37678818643286</v>
      </c>
      <c r="I10" s="9">
        <f t="shared" si="17"/>
        <v>108.97975072041297</v>
      </c>
      <c r="J10" s="9">
        <f t="shared" si="1"/>
        <v>2.72872629949526</v>
      </c>
      <c r="K10" s="9">
        <f t="shared" si="2"/>
        <v>4.778</v>
      </c>
      <c r="L10" s="60" t="e">
        <f t="shared" si="3"/>
        <v>#N/A</v>
      </c>
      <c r="M10" s="9">
        <f t="shared" si="4"/>
        <v>2.11182310595806</v>
      </c>
      <c r="N10" s="9">
        <f t="shared" si="5"/>
        <v>0.019427</v>
      </c>
      <c r="O10" s="60" t="e">
        <f t="shared" si="6"/>
        <v>#N/A</v>
      </c>
      <c r="P10" s="9">
        <f t="shared" si="7"/>
        <v>1.75100004673004</v>
      </c>
      <c r="Q10" s="60" t="e">
        <f t="shared" si="8"/>
        <v>#N/A</v>
      </c>
      <c r="R10" s="9">
        <f t="shared" si="18"/>
        <v>123.85187311435773</v>
      </c>
      <c r="S10" s="9">
        <f t="shared" si="9"/>
        <v>2.356597</v>
      </c>
    </row>
    <row r="11" spans="1:19" ht="12.75">
      <c r="A11" s="6">
        <f t="shared" si="19"/>
        <v>33358</v>
      </c>
      <c r="B11" s="9">
        <f t="shared" si="10"/>
        <v>113.00488252089744</v>
      </c>
      <c r="C11" s="9">
        <f t="shared" si="11"/>
        <v>104.69483568075113</v>
      </c>
      <c r="D11" s="9">
        <f t="shared" si="12"/>
        <v>110.8492806091326</v>
      </c>
      <c r="E11" s="9">
        <f t="shared" si="13"/>
        <v>114.49633311185293</v>
      </c>
      <c r="F11" s="9">
        <f t="shared" si="14"/>
        <v>117.95505026888003</v>
      </c>
      <c r="G11" s="9">
        <f t="shared" si="15"/>
        <v>109.48705401675811</v>
      </c>
      <c r="H11" s="9">
        <f t="shared" si="16"/>
        <v>113.47388863251808</v>
      </c>
      <c r="I11" s="9">
        <f t="shared" si="17"/>
        <v>115.32415685948352</v>
      </c>
      <c r="J11" s="9">
        <f t="shared" si="1"/>
        <v>2.77649107214226</v>
      </c>
      <c r="K11" s="9">
        <f t="shared" si="2"/>
        <v>4.795</v>
      </c>
      <c r="L11" s="60" t="e">
        <f t="shared" si="3"/>
        <v>#N/A</v>
      </c>
      <c r="M11" s="9">
        <f t="shared" si="4"/>
        <v>2.170861964952</v>
      </c>
      <c r="N11" s="9">
        <f t="shared" si="5"/>
        <v>0.020332</v>
      </c>
      <c r="O11" s="60" t="e">
        <f t="shared" si="6"/>
        <v>#N/A</v>
      </c>
      <c r="P11" s="9">
        <f t="shared" si="7"/>
        <v>1.72699999809265</v>
      </c>
      <c r="Q11" s="60" t="e">
        <f t="shared" si="8"/>
        <v>#N/A</v>
      </c>
      <c r="R11" s="9">
        <f t="shared" si="18"/>
        <v>118.64109931651942</v>
      </c>
      <c r="S11" s="9">
        <f t="shared" si="9"/>
        <v>2.413429</v>
      </c>
    </row>
    <row r="12" spans="1:19" ht="12.75">
      <c r="A12" s="6">
        <f t="shared" si="19"/>
        <v>33389</v>
      </c>
      <c r="B12" s="9">
        <f t="shared" si="10"/>
        <v>116.40335541142906</v>
      </c>
      <c r="C12" s="9">
        <f t="shared" si="11"/>
        <v>106.29107981220648</v>
      </c>
      <c r="D12" s="9">
        <f t="shared" si="12"/>
        <v>113.37961702694165</v>
      </c>
      <c r="E12" s="9">
        <f t="shared" si="13"/>
        <v>119.29237258354989</v>
      </c>
      <c r="F12" s="9">
        <f t="shared" si="14"/>
        <v>119.0159574468085</v>
      </c>
      <c r="G12" s="9">
        <f t="shared" si="15"/>
        <v>108.13842761306583</v>
      </c>
      <c r="H12" s="9">
        <f t="shared" si="16"/>
        <v>119.6988924780803</v>
      </c>
      <c r="I12" s="9">
        <f t="shared" si="17"/>
        <v>122.22982724405145</v>
      </c>
      <c r="J12" s="9">
        <f t="shared" si="1"/>
        <v>2.82647040797765</v>
      </c>
      <c r="K12" s="9">
        <f t="shared" si="2"/>
        <v>4.805</v>
      </c>
      <c r="L12" s="60" t="e">
        <f t="shared" si="3"/>
        <v>#N/A</v>
      </c>
      <c r="M12" s="9">
        <f t="shared" si="4"/>
        <v>2.14883051638452</v>
      </c>
      <c r="N12" s="9">
        <f t="shared" si="5"/>
        <v>0.020421</v>
      </c>
      <c r="O12" s="60" t="e">
        <f t="shared" si="6"/>
        <v>#N/A</v>
      </c>
      <c r="P12" s="9">
        <f t="shared" si="7"/>
        <v>1.70000004768372</v>
      </c>
      <c r="Q12" s="60" t="e">
        <f t="shared" si="8"/>
        <v>#N/A</v>
      </c>
      <c r="R12" s="9">
        <f t="shared" si="18"/>
        <v>122.5657133410481</v>
      </c>
      <c r="S12" s="9">
        <f t="shared" si="9"/>
        <v>2.469294</v>
      </c>
    </row>
    <row r="13" spans="1:19" ht="12.75">
      <c r="A13" s="6">
        <f t="shared" si="19"/>
        <v>33419</v>
      </c>
      <c r="B13" s="9">
        <f t="shared" si="10"/>
        <v>123.89049415328529</v>
      </c>
      <c r="C13" s="9">
        <f t="shared" si="11"/>
        <v>107.0422535211267</v>
      </c>
      <c r="D13" s="9">
        <f t="shared" si="12"/>
        <v>106.3982172697522</v>
      </c>
      <c r="E13" s="9">
        <f t="shared" si="13"/>
        <v>113.76825572629876</v>
      </c>
      <c r="F13" s="9">
        <f t="shared" si="14"/>
        <v>115.41091886836566</v>
      </c>
      <c r="G13" s="9">
        <f t="shared" si="15"/>
        <v>97.6612990807469</v>
      </c>
      <c r="H13" s="9">
        <f t="shared" si="16"/>
        <v>113.84979233964006</v>
      </c>
      <c r="I13" s="9">
        <f t="shared" si="17"/>
        <v>116.00499568127172</v>
      </c>
      <c r="J13" s="9">
        <f t="shared" si="1"/>
        <v>2.88950630797425</v>
      </c>
      <c r="K13" s="9">
        <f t="shared" si="2"/>
        <v>4.681</v>
      </c>
      <c r="L13" s="60" t="e">
        <f t="shared" si="3"/>
        <v>#N/A</v>
      </c>
      <c r="M13" s="9">
        <f t="shared" si="4"/>
        <v>2.21806307721524</v>
      </c>
      <c r="N13" s="9">
        <f t="shared" si="5"/>
        <v>0.020961</v>
      </c>
      <c r="O13" s="60" t="e">
        <f t="shared" si="6"/>
        <v>#N/A</v>
      </c>
      <c r="P13" s="9">
        <f t="shared" si="7"/>
        <v>1.62000000476837</v>
      </c>
      <c r="Q13" s="60" t="e">
        <f t="shared" si="8"/>
        <v>#N/A</v>
      </c>
      <c r="R13" s="9">
        <f t="shared" si="18"/>
        <v>121.29608522586376</v>
      </c>
      <c r="S13" s="9">
        <f t="shared" si="9"/>
        <v>2.530681</v>
      </c>
    </row>
    <row r="14" spans="1:19" ht="12.75">
      <c r="A14" s="6">
        <f t="shared" si="19"/>
        <v>33450</v>
      </c>
      <c r="B14" s="9">
        <f t="shared" si="10"/>
        <v>131.1718306152467</v>
      </c>
      <c r="C14" s="9">
        <f t="shared" si="11"/>
        <v>108.45070422535211</v>
      </c>
      <c r="D14" s="9">
        <f t="shared" si="12"/>
        <v>111.44160326502713</v>
      </c>
      <c r="E14" s="9">
        <f t="shared" si="13"/>
        <v>119.01780665939921</v>
      </c>
      <c r="F14" s="9">
        <f t="shared" si="14"/>
        <v>124.56160860416176</v>
      </c>
      <c r="G14" s="9">
        <f t="shared" si="15"/>
        <v>101.1406906285497</v>
      </c>
      <c r="H14" s="9">
        <f t="shared" si="16"/>
        <v>119.00284571604368</v>
      </c>
      <c r="I14" s="9">
        <f t="shared" si="17"/>
        <v>116.01433531465362</v>
      </c>
      <c r="J14" s="9">
        <f t="shared" si="1"/>
        <v>2.86520176101284</v>
      </c>
      <c r="K14" s="9">
        <f t="shared" si="2"/>
        <v>4.825</v>
      </c>
      <c r="L14" s="60" t="e">
        <f t="shared" si="3"/>
        <v>#N/A</v>
      </c>
      <c r="M14" s="9">
        <f t="shared" si="4"/>
        <v>2.22760852063576</v>
      </c>
      <c r="N14" s="9">
        <f t="shared" si="5"/>
        <v>0.020827</v>
      </c>
      <c r="O14" s="60" t="e">
        <f t="shared" si="6"/>
        <v>#N/A</v>
      </c>
      <c r="P14" s="9">
        <f t="shared" si="7"/>
        <v>1.68400001525879</v>
      </c>
      <c r="Q14" s="60" t="e">
        <f t="shared" si="8"/>
        <v>#N/A</v>
      </c>
      <c r="R14" s="9">
        <f t="shared" si="18"/>
        <v>132.56736650686062</v>
      </c>
      <c r="S14" s="9">
        <f t="shared" si="9"/>
        <v>2.485448</v>
      </c>
    </row>
    <row r="15" spans="1:19" ht="12.75">
      <c r="A15" s="6">
        <f t="shared" si="19"/>
        <v>33481</v>
      </c>
      <c r="B15" s="9">
        <f t="shared" si="10"/>
        <v>126.17162779655176</v>
      </c>
      <c r="C15" s="9">
        <f t="shared" si="11"/>
        <v>109.95305164319241</v>
      </c>
      <c r="D15" s="9">
        <f t="shared" si="12"/>
        <v>111.10619882250785</v>
      </c>
      <c r="E15" s="9">
        <f t="shared" si="13"/>
        <v>121.71106160893807</v>
      </c>
      <c r="F15" s="9">
        <f t="shared" si="14"/>
        <v>127.68587795183535</v>
      </c>
      <c r="G15" s="9">
        <f t="shared" si="15"/>
        <v>93.65651223902674</v>
      </c>
      <c r="H15" s="9">
        <f t="shared" si="16"/>
        <v>120.24976926626672</v>
      </c>
      <c r="I15" s="9">
        <f t="shared" si="17"/>
        <v>118.15931505719333</v>
      </c>
      <c r="J15" s="9">
        <f t="shared" si="1"/>
        <v>2.87194756949728</v>
      </c>
      <c r="K15" s="9">
        <f t="shared" si="2"/>
        <v>4.822</v>
      </c>
      <c r="L15" s="60" t="e">
        <f t="shared" si="3"/>
        <v>#N/A</v>
      </c>
      <c r="M15" s="9">
        <f t="shared" si="4"/>
        <v>2.25527348221272</v>
      </c>
      <c r="N15" s="9">
        <f t="shared" si="5"/>
        <v>0.020977</v>
      </c>
      <c r="O15" s="60" t="e">
        <f t="shared" si="6"/>
        <v>#N/A</v>
      </c>
      <c r="P15" s="9">
        <f t="shared" si="7"/>
        <v>1.67900002002716</v>
      </c>
      <c r="Q15" s="60" t="e">
        <f t="shared" si="8"/>
        <v>#N/A</v>
      </c>
      <c r="R15" s="9">
        <f t="shared" si="18"/>
        <v>132.19374941880906</v>
      </c>
      <c r="S15" s="9">
        <f t="shared" si="9"/>
        <v>2.516307</v>
      </c>
    </row>
    <row r="16" spans="1:19" ht="12.75">
      <c r="A16" s="6">
        <f t="shared" si="19"/>
        <v>33511</v>
      </c>
      <c r="B16" s="9">
        <f t="shared" si="10"/>
        <v>124.55927759404585</v>
      </c>
      <c r="C16" s="9">
        <f t="shared" si="11"/>
        <v>111.45539906103286</v>
      </c>
      <c r="D16" s="9">
        <f t="shared" si="12"/>
        <v>114.03919940072286</v>
      </c>
      <c r="E16" s="9">
        <f t="shared" si="13"/>
        <v>119.60036825894967</v>
      </c>
      <c r="F16" s="9">
        <f t="shared" si="14"/>
        <v>127.2606382978723</v>
      </c>
      <c r="G16" s="9">
        <f t="shared" si="15"/>
        <v>100.2839985894415</v>
      </c>
      <c r="H16" s="9">
        <f t="shared" si="16"/>
        <v>119.72581141362866</v>
      </c>
      <c r="I16" s="9">
        <f t="shared" si="17"/>
        <v>114.26802838975858</v>
      </c>
      <c r="J16" s="9">
        <f t="shared" si="1"/>
        <v>2.80194063472552</v>
      </c>
      <c r="K16" s="9">
        <f t="shared" si="2"/>
        <v>4.909</v>
      </c>
      <c r="L16" s="60" t="e">
        <f t="shared" si="3"/>
        <v>#N/A</v>
      </c>
      <c r="M16" s="9">
        <f t="shared" si="4"/>
        <v>2.24032488121778</v>
      </c>
      <c r="N16" s="9">
        <f t="shared" si="5"/>
        <v>0.021089</v>
      </c>
      <c r="O16" s="60" t="e">
        <f t="shared" si="6"/>
        <v>#N/A</v>
      </c>
      <c r="P16" s="9">
        <f t="shared" si="7"/>
        <v>1.75199997425079</v>
      </c>
      <c r="Q16" s="60" t="e">
        <f t="shared" si="8"/>
        <v>#N/A</v>
      </c>
      <c r="R16" s="9">
        <f t="shared" si="18"/>
        <v>130.81832030604232</v>
      </c>
      <c r="S16" s="9">
        <f t="shared" si="9"/>
        <v>2.475792</v>
      </c>
    </row>
    <row r="17" spans="1:19" ht="12.75">
      <c r="A17" s="6">
        <f t="shared" si="19"/>
        <v>33542</v>
      </c>
      <c r="B17" s="9">
        <f t="shared" si="10"/>
        <v>133.57675870155302</v>
      </c>
      <c r="C17" s="9">
        <f t="shared" si="11"/>
        <v>113.61502347417832</v>
      </c>
      <c r="D17" s="9">
        <f t="shared" si="12"/>
        <v>115.9075690529792</v>
      </c>
      <c r="E17" s="9">
        <f t="shared" si="13"/>
        <v>121.15827442004286</v>
      </c>
      <c r="F17" s="9">
        <f t="shared" si="14"/>
        <v>124.6989712415244</v>
      </c>
      <c r="G17" s="9">
        <f t="shared" si="15"/>
        <v>105.75951487522802</v>
      </c>
      <c r="H17" s="9">
        <f t="shared" si="16"/>
        <v>123.81460544531609</v>
      </c>
      <c r="I17" s="9">
        <f t="shared" si="17"/>
        <v>112.5714873945627</v>
      </c>
      <c r="J17" s="9">
        <f t="shared" si="1"/>
        <v>2.8308485760368</v>
      </c>
      <c r="K17" s="9">
        <f t="shared" si="2"/>
        <v>4.937</v>
      </c>
      <c r="L17" s="60" t="e">
        <f t="shared" si="3"/>
        <v>#N/A</v>
      </c>
      <c r="M17" s="9">
        <f t="shared" si="4"/>
        <v>2.20677621573279</v>
      </c>
      <c r="N17" s="9">
        <f t="shared" si="5"/>
        <v>0.021673</v>
      </c>
      <c r="O17" s="60" t="e">
        <f t="shared" si="6"/>
        <v>#N/A</v>
      </c>
      <c r="P17" s="9">
        <f t="shared" si="7"/>
        <v>1.74399995803833</v>
      </c>
      <c r="Q17" s="60" t="e">
        <f t="shared" si="8"/>
        <v>#N/A</v>
      </c>
      <c r="R17" s="9">
        <f t="shared" si="18"/>
        <v>133.53281372695918</v>
      </c>
      <c r="S17" s="9">
        <f t="shared" si="9"/>
        <v>2.518621</v>
      </c>
    </row>
    <row r="18" spans="1:19" ht="12.75">
      <c r="A18" s="6">
        <f t="shared" si="19"/>
        <v>33572</v>
      </c>
      <c r="B18" s="9">
        <f t="shared" si="10"/>
        <v>134.5407136507156</v>
      </c>
      <c r="C18" s="9">
        <f t="shared" si="11"/>
        <v>114.74178403755859</v>
      </c>
      <c r="D18" s="9">
        <f t="shared" si="12"/>
        <v>110.87600566690445</v>
      </c>
      <c r="E18" s="9">
        <f t="shared" si="13"/>
        <v>116.17639410951836</v>
      </c>
      <c r="F18" s="9">
        <f t="shared" si="14"/>
        <v>118.04418985270044</v>
      </c>
      <c r="G18" s="9">
        <f t="shared" si="15"/>
        <v>95.13030264530028</v>
      </c>
      <c r="H18" s="9">
        <f t="shared" si="16"/>
        <v>117.50115366866636</v>
      </c>
      <c r="I18" s="9">
        <f t="shared" si="17"/>
        <v>111.21655882912356</v>
      </c>
      <c r="J18" s="9">
        <f t="shared" si="1"/>
        <v>2.79988689606244</v>
      </c>
      <c r="K18" s="9">
        <f t="shared" si="2"/>
        <v>4.953</v>
      </c>
      <c r="L18" s="60" t="e">
        <f t="shared" si="3"/>
        <v>#N/A</v>
      </c>
      <c r="M18" s="9">
        <f t="shared" si="4"/>
        <v>2.19801183840143</v>
      </c>
      <c r="N18" s="9">
        <f t="shared" si="5"/>
        <v>0.021524</v>
      </c>
      <c r="O18" s="60" t="e">
        <f t="shared" si="6"/>
        <v>#N/A</v>
      </c>
      <c r="P18" s="9">
        <f t="shared" si="7"/>
        <v>1.76900005340576</v>
      </c>
      <c r="Q18" s="60" t="e">
        <f t="shared" si="8"/>
        <v>#N/A</v>
      </c>
      <c r="R18" s="9">
        <f t="shared" si="18"/>
        <v>137.20614331914365</v>
      </c>
      <c r="S18" s="9">
        <f t="shared" si="9"/>
        <v>2.468724</v>
      </c>
    </row>
    <row r="19" spans="1:19" ht="12.75">
      <c r="A19" s="6">
        <f t="shared" si="19"/>
        <v>33603</v>
      </c>
      <c r="B19" s="9">
        <f t="shared" si="10"/>
        <v>131.0201141214911</v>
      </c>
      <c r="C19" s="9">
        <f t="shared" si="11"/>
        <v>116.24413145539906</v>
      </c>
      <c r="D19" s="9">
        <f t="shared" si="12"/>
        <v>118.96724044405323</v>
      </c>
      <c r="E19" s="9">
        <f t="shared" si="13"/>
        <v>129.36551096427723</v>
      </c>
      <c r="F19" s="9">
        <f t="shared" si="14"/>
        <v>122.01747720364739</v>
      </c>
      <c r="G19" s="9">
        <f t="shared" si="15"/>
        <v>96.373221025372</v>
      </c>
      <c r="H19" s="9">
        <f t="shared" si="16"/>
        <v>129.8771342870328</v>
      </c>
      <c r="I19" s="9">
        <f t="shared" si="17"/>
        <v>111.69806124208944</v>
      </c>
      <c r="J19" s="9">
        <f t="shared" si="1"/>
        <v>2.74129623725803</v>
      </c>
      <c r="K19" s="9">
        <f t="shared" si="2"/>
        <v>5.118</v>
      </c>
      <c r="L19" s="60" t="e">
        <f t="shared" si="3"/>
        <v>#N/A</v>
      </c>
      <c r="M19" s="9">
        <f t="shared" si="4"/>
        <v>2.08294339200825</v>
      </c>
      <c r="N19" s="9">
        <f t="shared" si="5"/>
        <v>0.021958</v>
      </c>
      <c r="O19" s="60" t="e">
        <f t="shared" si="6"/>
        <v>#N/A</v>
      </c>
      <c r="P19" s="9">
        <f t="shared" si="7"/>
        <v>1.86699998378754</v>
      </c>
      <c r="Q19" s="60" t="e">
        <f t="shared" si="8"/>
        <v>#N/A</v>
      </c>
      <c r="R19" s="9">
        <f t="shared" si="18"/>
        <v>142.08298246611008</v>
      </c>
      <c r="S19" s="9">
        <f t="shared" si="9"/>
        <v>2.370652</v>
      </c>
    </row>
    <row r="20" spans="1:19" ht="12.75">
      <c r="A20" s="6">
        <f t="shared" si="19"/>
        <v>33634</v>
      </c>
      <c r="B20" s="9">
        <f t="shared" si="10"/>
        <v>137.65282146791253</v>
      </c>
      <c r="C20" s="9">
        <f t="shared" si="11"/>
        <v>117.46478873239435</v>
      </c>
      <c r="D20" s="9">
        <f t="shared" si="12"/>
        <v>116.78452847659223</v>
      </c>
      <c r="E20" s="9">
        <f t="shared" si="13"/>
        <v>126.9160838475318</v>
      </c>
      <c r="F20" s="9">
        <f t="shared" si="14"/>
        <v>126.22018938508299</v>
      </c>
      <c r="G20" s="9">
        <f t="shared" si="15"/>
        <v>92.34482703676633</v>
      </c>
      <c r="H20" s="9">
        <f t="shared" si="16"/>
        <v>129.87809567758808</v>
      </c>
      <c r="I20" s="9">
        <f t="shared" si="17"/>
        <v>120.4094168046592</v>
      </c>
      <c r="J20" s="9">
        <f t="shared" si="1"/>
        <v>2.79631192637815</v>
      </c>
      <c r="K20" s="9">
        <f t="shared" si="2"/>
        <v>5.004</v>
      </c>
      <c r="L20" s="60" t="e">
        <f t="shared" si="3"/>
        <v>#N/A</v>
      </c>
      <c r="M20" s="9">
        <f t="shared" si="4"/>
        <v>2.10490898764722</v>
      </c>
      <c r="N20" s="9">
        <f t="shared" si="5"/>
        <v>0.022281</v>
      </c>
      <c r="O20" s="60" t="e">
        <f t="shared" si="6"/>
        <v>#N/A</v>
      </c>
      <c r="P20" s="9">
        <f t="shared" si="7"/>
        <v>1.78949999809265</v>
      </c>
      <c r="Q20" s="60" t="e">
        <f t="shared" si="8"/>
        <v>#N/A</v>
      </c>
      <c r="R20" s="9">
        <f t="shared" si="18"/>
        <v>152.1474688481567</v>
      </c>
      <c r="S20" s="9">
        <f t="shared" si="9"/>
        <v>2.383992</v>
      </c>
    </row>
    <row r="21" spans="1:19" ht="12.75">
      <c r="A21" s="6">
        <f t="shared" si="19"/>
        <v>33663</v>
      </c>
      <c r="B21" s="9">
        <f t="shared" si="10"/>
        <v>137.68497707366322</v>
      </c>
      <c r="C21" s="9">
        <f t="shared" si="11"/>
        <v>118.49765258215957</v>
      </c>
      <c r="D21" s="9">
        <f t="shared" si="12"/>
        <v>114.78909061284828</v>
      </c>
      <c r="E21" s="9">
        <f t="shared" si="13"/>
        <v>128.45182535247872</v>
      </c>
      <c r="F21" s="9">
        <f t="shared" si="14"/>
        <v>126.30640635959784</v>
      </c>
      <c r="G21" s="9">
        <f t="shared" si="15"/>
        <v>89.4757410358883</v>
      </c>
      <c r="H21" s="9">
        <f t="shared" si="16"/>
        <v>133.09010152284264</v>
      </c>
      <c r="I21" s="9">
        <f t="shared" si="17"/>
        <v>124.72364570203025</v>
      </c>
      <c r="J21" s="9">
        <f t="shared" si="1"/>
        <v>2.84267406200606</v>
      </c>
      <c r="K21" s="9">
        <f t="shared" si="2"/>
        <v>4.996</v>
      </c>
      <c r="L21" s="60" t="e">
        <f t="shared" si="3"/>
        <v>#N/A</v>
      </c>
      <c r="M21" s="9">
        <f t="shared" si="4"/>
        <v>2.14411385154507</v>
      </c>
      <c r="N21" s="9">
        <f t="shared" si="5"/>
        <v>0.022027</v>
      </c>
      <c r="O21" s="60" t="e">
        <f t="shared" si="6"/>
        <v>#N/A</v>
      </c>
      <c r="P21" s="9">
        <f t="shared" si="7"/>
        <v>1.75750005245209</v>
      </c>
      <c r="Q21" s="60" t="e">
        <f t="shared" si="8"/>
        <v>#N/A</v>
      </c>
      <c r="R21" s="9">
        <f t="shared" si="18"/>
        <v>162.96908579930565</v>
      </c>
      <c r="S21" s="9">
        <f t="shared" si="9"/>
        <v>2.406087</v>
      </c>
    </row>
    <row r="22" spans="1:19" ht="12.75">
      <c r="A22" s="6">
        <f t="shared" si="19"/>
        <v>33694</v>
      </c>
      <c r="B22" s="9">
        <f t="shared" si="10"/>
        <v>136.24258731210682</v>
      </c>
      <c r="C22" s="9">
        <f t="shared" si="11"/>
        <v>119.53051643192478</v>
      </c>
      <c r="D22" s="9">
        <f t="shared" si="12"/>
        <v>109.40125935625395</v>
      </c>
      <c r="E22" s="9">
        <f t="shared" si="13"/>
        <v>125.87927971845906</v>
      </c>
      <c r="F22" s="9">
        <f t="shared" si="14"/>
        <v>121.03401917231704</v>
      </c>
      <c r="G22" s="9">
        <f t="shared" si="15"/>
        <v>81.11948193424297</v>
      </c>
      <c r="H22" s="9">
        <f t="shared" si="16"/>
        <v>131.3970927549608</v>
      </c>
      <c r="I22" s="9">
        <f t="shared" si="17"/>
        <v>122.28947818718399</v>
      </c>
      <c r="J22" s="9">
        <f t="shared" si="1"/>
        <v>2.87176541969451</v>
      </c>
      <c r="K22" s="9">
        <f t="shared" si="2"/>
        <v>4.994</v>
      </c>
      <c r="L22" s="60" t="e">
        <f t="shared" si="3"/>
        <v>#N/A</v>
      </c>
      <c r="M22" s="9">
        <f t="shared" si="4"/>
        <v>2.21335816107345</v>
      </c>
      <c r="N22" s="9">
        <f t="shared" si="5"/>
        <v>0.021598</v>
      </c>
      <c r="O22" s="60" t="e">
        <f t="shared" si="6"/>
        <v>#N/A</v>
      </c>
      <c r="P22" s="9">
        <f t="shared" si="7"/>
        <v>1.7389999628067</v>
      </c>
      <c r="Q22" s="60" t="e">
        <f t="shared" si="8"/>
        <v>#N/A</v>
      </c>
      <c r="R22" s="9">
        <f t="shared" si="18"/>
        <v>163.27656818275747</v>
      </c>
      <c r="S22" s="9">
        <f t="shared" si="9"/>
        <v>2.416413</v>
      </c>
    </row>
    <row r="23" spans="1:19" ht="12.75">
      <c r="A23" s="6">
        <f t="shared" si="19"/>
        <v>33724</v>
      </c>
      <c r="B23" s="9">
        <f t="shared" si="10"/>
        <v>132.9172170316078</v>
      </c>
      <c r="C23" s="9">
        <f t="shared" si="11"/>
        <v>121.03286384976523</v>
      </c>
      <c r="D23" s="9">
        <f t="shared" si="12"/>
        <v>110.94564977656262</v>
      </c>
      <c r="E23" s="9">
        <f t="shared" si="13"/>
        <v>129.52603026190022</v>
      </c>
      <c r="F23" s="9">
        <f t="shared" si="14"/>
        <v>132.378127191957</v>
      </c>
      <c r="G23" s="9">
        <f t="shared" si="15"/>
        <v>72.92096721374027</v>
      </c>
      <c r="H23" s="9">
        <f t="shared" si="16"/>
        <v>134.59948469466238</v>
      </c>
      <c r="I23" s="9">
        <f t="shared" si="17"/>
        <v>124.02685451373574</v>
      </c>
      <c r="J23" s="9">
        <f t="shared" si="1"/>
        <v>2.87373162898549</v>
      </c>
      <c r="K23" s="9">
        <f t="shared" si="2"/>
        <v>5.098</v>
      </c>
      <c r="L23" s="60" t="e">
        <f t="shared" si="3"/>
        <v>#N/A</v>
      </c>
      <c r="M23" s="9">
        <f t="shared" si="4"/>
        <v>2.17324589353509</v>
      </c>
      <c r="N23" s="9">
        <f t="shared" si="5"/>
        <v>0.021571</v>
      </c>
      <c r="O23" s="60" t="e">
        <f t="shared" si="6"/>
        <v>#N/A</v>
      </c>
      <c r="P23" s="9">
        <f t="shared" si="7"/>
        <v>1.77400004863739</v>
      </c>
      <c r="Q23" s="60" t="e">
        <f t="shared" si="8"/>
        <v>#N/A</v>
      </c>
      <c r="R23" s="9">
        <f t="shared" si="18"/>
        <v>177.53347660770376</v>
      </c>
      <c r="S23" s="9">
        <f t="shared" si="9"/>
        <v>2.402224</v>
      </c>
    </row>
    <row r="24" spans="1:19" ht="12.75">
      <c r="A24" s="6">
        <f t="shared" si="19"/>
        <v>33755</v>
      </c>
      <c r="B24" s="9">
        <f t="shared" si="10"/>
        <v>143.9977553326585</v>
      </c>
      <c r="C24" s="9">
        <f t="shared" si="11"/>
        <v>121.97183098591542</v>
      </c>
      <c r="D24" s="9">
        <f t="shared" si="12"/>
        <v>115.37902887697133</v>
      </c>
      <c r="E24" s="9">
        <f t="shared" si="13"/>
        <v>130.03226170377758</v>
      </c>
      <c r="F24" s="9">
        <f t="shared" si="14"/>
        <v>135.2846621463643</v>
      </c>
      <c r="G24" s="9">
        <f t="shared" si="15"/>
        <v>76.93393059834263</v>
      </c>
      <c r="H24" s="9">
        <f t="shared" si="16"/>
        <v>136.00503768650978</v>
      </c>
      <c r="I24" s="9">
        <f t="shared" si="17"/>
        <v>129.15853993579515</v>
      </c>
      <c r="J24" s="9">
        <f t="shared" si="1"/>
        <v>2.82668129419184</v>
      </c>
      <c r="K24" s="9">
        <f t="shared" si="2"/>
        <v>5.17</v>
      </c>
      <c r="L24" s="60" t="e">
        <f t="shared" si="3"/>
        <v>#N/A</v>
      </c>
      <c r="M24" s="9">
        <f t="shared" si="4"/>
        <v>2.13963495899285</v>
      </c>
      <c r="N24" s="9">
        <f t="shared" si="5"/>
        <v>0.022136</v>
      </c>
      <c r="O24" s="60" t="e">
        <f t="shared" si="6"/>
        <v>#N/A</v>
      </c>
      <c r="P24" s="9">
        <f t="shared" si="7"/>
        <v>1.8289999961853</v>
      </c>
      <c r="Q24" s="60" t="e">
        <f t="shared" si="8"/>
        <v>#N/A</v>
      </c>
      <c r="R24" s="9">
        <f t="shared" si="18"/>
        <v>201.02827236423374</v>
      </c>
      <c r="S24" s="9">
        <f t="shared" si="9"/>
        <v>2.345735</v>
      </c>
    </row>
    <row r="25" spans="1:19" ht="12.75">
      <c r="A25" s="6">
        <f t="shared" si="19"/>
        <v>33785</v>
      </c>
      <c r="B25" s="9">
        <f t="shared" si="10"/>
        <v>141.3968744952113</v>
      </c>
      <c r="C25" s="9">
        <f t="shared" si="11"/>
        <v>123.19248826291073</v>
      </c>
      <c r="D25" s="9">
        <f t="shared" si="12"/>
        <v>111.53479324342848</v>
      </c>
      <c r="E25" s="9">
        <f t="shared" si="13"/>
        <v>128.01760412029998</v>
      </c>
      <c r="F25" s="9">
        <f t="shared" si="14"/>
        <v>126.62643207855976</v>
      </c>
      <c r="G25" s="9">
        <f t="shared" si="15"/>
        <v>66.88718173855105</v>
      </c>
      <c r="H25" s="9">
        <f t="shared" si="16"/>
        <v>132.76611290570682</v>
      </c>
      <c r="I25" s="9">
        <f t="shared" si="17"/>
        <v>125.08645978128898</v>
      </c>
      <c r="J25" s="9">
        <f t="shared" si="1"/>
        <v>2.77511163521519</v>
      </c>
      <c r="K25" s="9">
        <f t="shared" si="2"/>
        <v>5.2741</v>
      </c>
      <c r="L25" s="60" t="e">
        <f t="shared" si="3"/>
        <v>#N/A</v>
      </c>
      <c r="M25" s="9">
        <f t="shared" si="4"/>
        <v>2.07038542496329</v>
      </c>
      <c r="N25" s="9">
        <f t="shared" si="5"/>
        <v>0.022002</v>
      </c>
      <c r="O25" s="60" t="e">
        <f t="shared" si="6"/>
        <v>#N/A</v>
      </c>
      <c r="P25" s="9">
        <f t="shared" si="7"/>
        <v>1.90050005912781</v>
      </c>
      <c r="Q25" s="60" t="e">
        <f t="shared" si="8"/>
        <v>#N/A</v>
      </c>
      <c r="R25" s="9">
        <f t="shared" si="18"/>
        <v>201.81517283331954</v>
      </c>
      <c r="S25" s="9">
        <f t="shared" si="9"/>
        <v>2.314623</v>
      </c>
    </row>
    <row r="26" spans="1:19" ht="12.75">
      <c r="A26" s="6">
        <f t="shared" si="19"/>
        <v>33816</v>
      </c>
      <c r="B26" s="9">
        <f t="shared" si="10"/>
        <v>133.09589966265028</v>
      </c>
      <c r="C26" s="9">
        <f t="shared" si="11"/>
        <v>124.319248826291</v>
      </c>
      <c r="D26" s="9">
        <f t="shared" si="12"/>
        <v>111.84009473983303</v>
      </c>
      <c r="E26" s="9">
        <f t="shared" si="13"/>
        <v>133.1969226684452</v>
      </c>
      <c r="F26" s="9">
        <f t="shared" si="14"/>
        <v>121.01063829787238</v>
      </c>
      <c r="G26" s="9">
        <f t="shared" si="15"/>
        <v>66.71337778856801</v>
      </c>
      <c r="H26" s="9">
        <f t="shared" si="16"/>
        <v>135.96369789263193</v>
      </c>
      <c r="I26" s="9">
        <f t="shared" si="17"/>
        <v>114.5204711810955</v>
      </c>
      <c r="J26" s="9">
        <f t="shared" si="1"/>
        <v>2.76402391821208</v>
      </c>
      <c r="K26" s="9">
        <f t="shared" si="2"/>
        <v>5.3166</v>
      </c>
      <c r="L26" s="60" t="e">
        <f t="shared" si="3"/>
        <v>#N/A</v>
      </c>
      <c r="M26" s="9">
        <f t="shared" si="4"/>
        <v>2.05695037126587</v>
      </c>
      <c r="N26" s="9">
        <f t="shared" si="5"/>
        <v>0.021708</v>
      </c>
      <c r="O26" s="60" t="e">
        <f t="shared" si="6"/>
        <v>#N/A</v>
      </c>
      <c r="P26" s="9">
        <f t="shared" si="7"/>
        <v>1.92349994182587</v>
      </c>
      <c r="Q26" s="60" t="e">
        <f t="shared" si="8"/>
        <v>#N/A</v>
      </c>
      <c r="R26" s="9">
        <f t="shared" si="18"/>
        <v>194.44867243036038</v>
      </c>
      <c r="S26" s="9">
        <f t="shared" si="9"/>
        <v>2.333992</v>
      </c>
    </row>
    <row r="27" spans="1:19" ht="12.75">
      <c r="A27" s="6">
        <f t="shared" si="19"/>
        <v>33847</v>
      </c>
      <c r="B27" s="9">
        <f t="shared" si="10"/>
        <v>122.6290845359054</v>
      </c>
      <c r="C27" s="9">
        <f t="shared" si="11"/>
        <v>125.63380281690137</v>
      </c>
      <c r="D27" s="9">
        <f t="shared" si="12"/>
        <v>114.58085373147375</v>
      </c>
      <c r="E27" s="9">
        <f t="shared" si="13"/>
        <v>130.35705533072448</v>
      </c>
      <c r="F27" s="9">
        <f t="shared" si="14"/>
        <v>117.16448445171852</v>
      </c>
      <c r="G27" s="9">
        <f t="shared" si="15"/>
        <v>75.73206265663843</v>
      </c>
      <c r="H27" s="9">
        <f t="shared" si="16"/>
        <v>129.983848638671</v>
      </c>
      <c r="I27" s="9">
        <f t="shared" si="17"/>
        <v>108.42775793579105</v>
      </c>
      <c r="J27" s="9">
        <f t="shared" si="1"/>
        <v>2.74500501346638</v>
      </c>
      <c r="K27" s="9">
        <f t="shared" si="2"/>
        <v>5.4406</v>
      </c>
      <c r="L27" s="60" t="e">
        <f t="shared" si="3"/>
        <v>#N/A</v>
      </c>
      <c r="M27" s="9">
        <f t="shared" si="4"/>
        <v>1.97158900732682</v>
      </c>
      <c r="N27" s="9">
        <f t="shared" si="5"/>
        <v>0.022256</v>
      </c>
      <c r="O27" s="60" t="e">
        <f t="shared" si="6"/>
        <v>#N/A</v>
      </c>
      <c r="P27" s="9">
        <f t="shared" si="7"/>
        <v>1.98199999332428</v>
      </c>
      <c r="Q27" s="60" t="e">
        <f t="shared" si="8"/>
        <v>#N/A</v>
      </c>
      <c r="R27" s="9">
        <f t="shared" si="18"/>
        <v>186.10018507707886</v>
      </c>
      <c r="S27" s="9">
        <f t="shared" si="9"/>
        <v>2.294063</v>
      </c>
    </row>
    <row r="28" spans="1:19" ht="12.75">
      <c r="A28" s="6">
        <f t="shared" si="19"/>
        <v>33877</v>
      </c>
      <c r="B28" s="9">
        <f t="shared" si="10"/>
        <v>125.29926282237518</v>
      </c>
      <c r="C28" s="9">
        <f t="shared" si="11"/>
        <v>126.47887323943645</v>
      </c>
      <c r="D28" s="9">
        <f t="shared" si="12"/>
        <v>113.55159128345848</v>
      </c>
      <c r="E28" s="9">
        <f t="shared" si="13"/>
        <v>131.80307483927726</v>
      </c>
      <c r="F28" s="9">
        <f t="shared" si="14"/>
        <v>130.02981061491704</v>
      </c>
      <c r="G28" s="9">
        <f t="shared" si="15"/>
        <v>72.95606345165</v>
      </c>
      <c r="H28" s="9">
        <f t="shared" si="16"/>
        <v>132.44693124134753</v>
      </c>
      <c r="I28" s="9">
        <f t="shared" si="17"/>
        <v>100.38333400369632</v>
      </c>
      <c r="J28" s="9">
        <f t="shared" si="1"/>
        <v>2.82511947449351</v>
      </c>
      <c r="K28" s="9">
        <f t="shared" si="2"/>
        <v>5.016</v>
      </c>
      <c r="L28" s="60" t="e">
        <f t="shared" si="3"/>
        <v>#N/A</v>
      </c>
      <c r="M28" s="9">
        <f t="shared" si="4"/>
        <v>2.00736342049554</v>
      </c>
      <c r="N28" s="9">
        <f t="shared" si="5"/>
        <v>0.023464</v>
      </c>
      <c r="O28" s="60" t="e">
        <f t="shared" si="6"/>
        <v>#N/A</v>
      </c>
      <c r="P28" s="9">
        <f t="shared" si="7"/>
        <v>1.77550005912781</v>
      </c>
      <c r="Q28" s="60" t="e">
        <f t="shared" si="8"/>
        <v>#N/A</v>
      </c>
      <c r="R28" s="9">
        <f t="shared" si="18"/>
        <v>182.02677805732353</v>
      </c>
      <c r="S28" s="9">
        <f t="shared" si="9"/>
        <v>2.254382</v>
      </c>
    </row>
    <row r="29" spans="1:19" ht="12.75">
      <c r="A29" s="6">
        <f t="shared" si="19"/>
        <v>33908</v>
      </c>
      <c r="B29" s="9">
        <f t="shared" si="10"/>
        <v>118.09646250951516</v>
      </c>
      <c r="C29" s="9">
        <f t="shared" si="11"/>
        <v>126.94835680751169</v>
      </c>
      <c r="D29" s="9">
        <f t="shared" si="12"/>
        <v>110.49619192764165</v>
      </c>
      <c r="E29" s="9">
        <f t="shared" si="13"/>
        <v>132.21177514803725</v>
      </c>
      <c r="F29" s="9">
        <f t="shared" si="14"/>
        <v>135.69382744914665</v>
      </c>
      <c r="G29" s="9">
        <f t="shared" si="15"/>
        <v>70.30736672968894</v>
      </c>
      <c r="H29" s="9">
        <f t="shared" si="16"/>
        <v>133.80922165820647</v>
      </c>
      <c r="I29" s="9">
        <f t="shared" si="17"/>
        <v>102.05506020654906</v>
      </c>
      <c r="J29" s="9">
        <f t="shared" si="1"/>
        <v>2.95503088285409</v>
      </c>
      <c r="K29" s="9">
        <f t="shared" si="2"/>
        <v>4.6196</v>
      </c>
      <c r="L29" s="60" t="e">
        <f t="shared" si="3"/>
        <v>#N/A</v>
      </c>
      <c r="M29" s="9">
        <f t="shared" si="4"/>
        <v>2.05388564918868</v>
      </c>
      <c r="N29" s="9">
        <f t="shared" si="5"/>
        <v>0.02399</v>
      </c>
      <c r="O29" s="60" t="e">
        <f t="shared" si="6"/>
        <v>#N/A</v>
      </c>
      <c r="P29" s="9">
        <f t="shared" si="7"/>
        <v>1.56330001354218</v>
      </c>
      <c r="Q29" s="60" t="e">
        <f t="shared" si="8"/>
        <v>#N/A</v>
      </c>
      <c r="R29" s="9">
        <f t="shared" si="18"/>
        <v>204.6817688099273</v>
      </c>
      <c r="S29" s="9">
        <f t="shared" si="9"/>
        <v>2.380623</v>
      </c>
    </row>
    <row r="30" spans="1:19" ht="12.75">
      <c r="A30" s="6">
        <f t="shared" si="19"/>
        <v>33938</v>
      </c>
      <c r="B30" s="9">
        <f t="shared" si="10"/>
        <v>125.3366232873656</v>
      </c>
      <c r="C30" s="9">
        <f t="shared" si="11"/>
        <v>127.41784037558679</v>
      </c>
      <c r="D30" s="9">
        <f t="shared" si="12"/>
        <v>112.49381548384274</v>
      </c>
      <c r="E30" s="9">
        <f t="shared" si="13"/>
        <v>136.57912624399975</v>
      </c>
      <c r="F30" s="9">
        <f t="shared" si="14"/>
        <v>142.28723404255325</v>
      </c>
      <c r="G30" s="9">
        <f t="shared" si="15"/>
        <v>74.14929360959145</v>
      </c>
      <c r="H30" s="9">
        <f t="shared" si="16"/>
        <v>137.97492693431786</v>
      </c>
      <c r="I30" s="9">
        <f t="shared" si="17"/>
        <v>105.37022102208313</v>
      </c>
      <c r="J30" s="9">
        <f t="shared" si="1"/>
        <v>3.0220315432806</v>
      </c>
      <c r="K30" s="9">
        <f t="shared" si="2"/>
        <v>4.5814</v>
      </c>
      <c r="L30" s="60" t="e">
        <f t="shared" si="3"/>
        <v>#N/A</v>
      </c>
      <c r="M30" s="9">
        <f t="shared" si="4"/>
        <v>2.06462357318198</v>
      </c>
      <c r="N30" s="9">
        <f t="shared" si="5"/>
        <v>0.024279</v>
      </c>
      <c r="O30" s="60" t="e">
        <f t="shared" si="6"/>
        <v>#N/A</v>
      </c>
      <c r="P30" s="9">
        <f t="shared" si="7"/>
        <v>1.51600003242493</v>
      </c>
      <c r="Q30" s="60" t="e">
        <f t="shared" si="8"/>
        <v>#N/A</v>
      </c>
      <c r="R30" s="9">
        <f t="shared" si="18"/>
        <v>192.11770863469172</v>
      </c>
      <c r="S30" s="9">
        <f t="shared" si="9"/>
        <v>2.351365</v>
      </c>
    </row>
    <row r="31" spans="1:19" ht="12.75">
      <c r="A31" s="6">
        <f t="shared" si="19"/>
        <v>33969</v>
      </c>
      <c r="B31" s="9">
        <f t="shared" si="10"/>
        <v>128.35133817650535</v>
      </c>
      <c r="C31" s="9">
        <f t="shared" si="11"/>
        <v>127.41784037558679</v>
      </c>
      <c r="D31" s="9">
        <f t="shared" si="12"/>
        <v>113.42352957539941</v>
      </c>
      <c r="E31" s="9">
        <f t="shared" si="13"/>
        <v>138.18096295295703</v>
      </c>
      <c r="F31" s="9">
        <f t="shared" si="14"/>
        <v>146.1304652794015</v>
      </c>
      <c r="G31" s="9">
        <f t="shared" si="15"/>
        <v>70.96798946358103</v>
      </c>
      <c r="H31" s="9">
        <f t="shared" si="16"/>
        <v>139.38528687894177</v>
      </c>
      <c r="I31" s="9">
        <f t="shared" si="17"/>
        <v>105.05519586983688</v>
      </c>
      <c r="J31" s="9">
        <f t="shared" si="1"/>
        <v>3.0509315341955</v>
      </c>
      <c r="K31" s="9">
        <f t="shared" si="2"/>
        <v>4.6185</v>
      </c>
      <c r="L31" s="60" t="e">
        <f t="shared" si="3"/>
        <v>#N/A</v>
      </c>
      <c r="M31" s="9">
        <f t="shared" si="4"/>
        <v>2.10295075845164</v>
      </c>
      <c r="N31" s="9">
        <f t="shared" si="5"/>
        <v>0.024442</v>
      </c>
      <c r="O31" s="60" t="e">
        <f t="shared" si="6"/>
        <v>#N/A</v>
      </c>
      <c r="P31" s="9">
        <f t="shared" si="7"/>
        <v>1.51380002498627</v>
      </c>
      <c r="Q31" s="60" t="e">
        <f t="shared" si="8"/>
        <v>#N/A</v>
      </c>
      <c r="R31" s="9">
        <f t="shared" si="18"/>
        <v>182.25491171061336</v>
      </c>
      <c r="S31" s="9">
        <f t="shared" si="9"/>
        <v>2.400218</v>
      </c>
    </row>
    <row r="32" spans="1:19" ht="12.75">
      <c r="A32" s="6">
        <f t="shared" si="19"/>
        <v>34000</v>
      </c>
      <c r="B32" s="9">
        <f t="shared" si="10"/>
        <v>135.59814681516355</v>
      </c>
      <c r="C32" s="9">
        <f t="shared" si="11"/>
        <v>128.8262910798122</v>
      </c>
      <c r="D32" s="9">
        <f t="shared" si="12"/>
        <v>113.82380934403392</v>
      </c>
      <c r="E32" s="9">
        <f t="shared" si="13"/>
        <v>139.28991021320448</v>
      </c>
      <c r="F32" s="9">
        <f t="shared" si="14"/>
        <v>144.34621229834</v>
      </c>
      <c r="G32" s="9">
        <f t="shared" si="15"/>
        <v>71.38239342924626</v>
      </c>
      <c r="H32" s="9">
        <f t="shared" si="16"/>
        <v>141.9627749576989</v>
      </c>
      <c r="I32" s="9">
        <f t="shared" si="17"/>
        <v>106.74655575454352</v>
      </c>
      <c r="J32" s="9">
        <f t="shared" si="1"/>
        <v>3.07700070387194</v>
      </c>
      <c r="K32" s="9">
        <f t="shared" si="2"/>
        <v>4.5755</v>
      </c>
      <c r="L32" s="60" t="e">
        <f t="shared" si="3"/>
        <v>#N/A</v>
      </c>
      <c r="M32" s="9">
        <f t="shared" si="4"/>
        <v>2.09165714808873</v>
      </c>
      <c r="N32" s="9">
        <f t="shared" si="5"/>
        <v>0.02467</v>
      </c>
      <c r="O32" s="60" t="e">
        <f t="shared" si="6"/>
        <v>#N/A</v>
      </c>
      <c r="P32" s="9">
        <f t="shared" si="7"/>
        <v>1.48699998855591</v>
      </c>
      <c r="Q32" s="60" t="e">
        <f t="shared" si="8"/>
        <v>#N/A</v>
      </c>
      <c r="R32" s="9">
        <f t="shared" si="18"/>
        <v>190.16035385497608</v>
      </c>
      <c r="S32" s="9">
        <f t="shared" si="9"/>
        <v>2.422694</v>
      </c>
    </row>
    <row r="33" spans="1:19" ht="12.75">
      <c r="A33" s="6">
        <f t="shared" si="19"/>
        <v>34028</v>
      </c>
      <c r="B33" s="9">
        <f t="shared" si="10"/>
        <v>135.38818627071637</v>
      </c>
      <c r="C33" s="9">
        <f t="shared" si="11"/>
        <v>129.20187793427223</v>
      </c>
      <c r="D33" s="9">
        <f t="shared" si="12"/>
        <v>116.5412211662457</v>
      </c>
      <c r="E33" s="9">
        <f t="shared" si="13"/>
        <v>141.07826898355458</v>
      </c>
      <c r="F33" s="9">
        <f t="shared" si="14"/>
        <v>147.63999298573773</v>
      </c>
      <c r="G33" s="9">
        <f t="shared" si="15"/>
        <v>71.08707347273709</v>
      </c>
      <c r="H33" s="9">
        <f t="shared" si="16"/>
        <v>145.58337178895562</v>
      </c>
      <c r="I33" s="9">
        <f t="shared" si="17"/>
        <v>113.51424498608259</v>
      </c>
      <c r="J33" s="9">
        <f t="shared" si="1"/>
        <v>3.14337966772788</v>
      </c>
      <c r="K33" s="9">
        <f t="shared" si="2"/>
        <v>4.4702</v>
      </c>
      <c r="L33" s="60" t="e">
        <f t="shared" si="3"/>
        <v>#N/A</v>
      </c>
      <c r="M33" s="9">
        <f t="shared" si="4"/>
        <v>2.18741430884748</v>
      </c>
      <c r="N33" s="9">
        <f t="shared" si="5"/>
        <v>0.026651</v>
      </c>
      <c r="O33" s="60" t="e">
        <f t="shared" si="6"/>
        <v>#N/A</v>
      </c>
      <c r="P33" s="9">
        <f t="shared" si="7"/>
        <v>1.42209994792938</v>
      </c>
      <c r="Q33" s="60" t="e">
        <f t="shared" si="8"/>
        <v>#N/A</v>
      </c>
      <c r="R33" s="9">
        <f t="shared" si="18"/>
        <v>210.01487526347336</v>
      </c>
      <c r="S33" s="9">
        <f t="shared" si="9"/>
        <v>2.515305</v>
      </c>
    </row>
    <row r="34" spans="1:19" ht="12.75">
      <c r="A34" s="6">
        <f t="shared" si="19"/>
        <v>34059</v>
      </c>
      <c r="B34" s="9">
        <f t="shared" si="10"/>
        <v>141.40316705655684</v>
      </c>
      <c r="C34" s="9">
        <f t="shared" si="11"/>
        <v>131.07981220657274</v>
      </c>
      <c r="D34" s="9">
        <f t="shared" si="12"/>
        <v>123.3192521752607</v>
      </c>
      <c r="E34" s="9">
        <f t="shared" si="13"/>
        <v>143.96876278849996</v>
      </c>
      <c r="F34" s="9">
        <f t="shared" si="14"/>
        <v>149.79249473930332</v>
      </c>
      <c r="G34" s="9">
        <f t="shared" si="15"/>
        <v>77.95578880367114</v>
      </c>
      <c r="H34" s="9">
        <f t="shared" si="16"/>
        <v>149.06648977080457</v>
      </c>
      <c r="I34" s="9">
        <f t="shared" si="17"/>
        <v>113.79954692552222</v>
      </c>
      <c r="J34" s="9">
        <f t="shared" si="1"/>
        <v>3.17350009695805</v>
      </c>
      <c r="K34" s="9">
        <f t="shared" si="2"/>
        <v>4.7758</v>
      </c>
      <c r="L34" s="60" t="e">
        <f t="shared" si="3"/>
        <v>#N/A</v>
      </c>
      <c r="M34" s="9">
        <f t="shared" si="4"/>
        <v>2.23743273289904</v>
      </c>
      <c r="N34" s="9">
        <f t="shared" si="5"/>
        <v>0.02759</v>
      </c>
      <c r="O34" s="60" t="e">
        <f t="shared" si="6"/>
        <v>#N/A</v>
      </c>
      <c r="P34" s="9">
        <f t="shared" si="7"/>
        <v>1.5048999786377</v>
      </c>
      <c r="Q34" s="60" t="e">
        <f t="shared" si="8"/>
        <v>#N/A</v>
      </c>
      <c r="R34" s="9">
        <f t="shared" si="18"/>
        <v>211.23490840428175</v>
      </c>
      <c r="S34" s="9">
        <f t="shared" si="9"/>
        <v>2.523007</v>
      </c>
    </row>
    <row r="35" spans="1:19" ht="12.75">
      <c r="A35" s="6">
        <f t="shared" si="19"/>
        <v>34089</v>
      </c>
      <c r="B35" s="9">
        <f t="shared" si="10"/>
        <v>148.6655269990254</v>
      </c>
      <c r="C35" s="9">
        <f t="shared" si="11"/>
        <v>134.36619718309845</v>
      </c>
      <c r="D35" s="9">
        <f t="shared" si="12"/>
        <v>129.05679422500307</v>
      </c>
      <c r="E35" s="9">
        <f t="shared" si="13"/>
        <v>140.4531060509014</v>
      </c>
      <c r="F35" s="9">
        <f t="shared" si="14"/>
        <v>146.78074584989488</v>
      </c>
      <c r="G35" s="9">
        <f t="shared" si="15"/>
        <v>87.71619093862938</v>
      </c>
      <c r="H35" s="9">
        <f t="shared" si="16"/>
        <v>149.47796492847263</v>
      </c>
      <c r="I35" s="9">
        <f t="shared" si="17"/>
        <v>110.90773737496309</v>
      </c>
      <c r="J35" s="9">
        <f t="shared" si="1"/>
        <v>3.16316112339673</v>
      </c>
      <c r="K35" s="9">
        <f t="shared" si="2"/>
        <v>4.963</v>
      </c>
      <c r="L35" s="60" t="e">
        <f t="shared" si="3"/>
        <v>#N/A</v>
      </c>
      <c r="M35" s="9">
        <f t="shared" si="4"/>
        <v>2.23297033122869</v>
      </c>
      <c r="N35" s="9">
        <f t="shared" si="5"/>
        <v>0.028399</v>
      </c>
      <c r="O35" s="60" t="e">
        <f t="shared" si="6"/>
        <v>#N/A</v>
      </c>
      <c r="P35" s="9">
        <f t="shared" si="7"/>
        <v>1.56900000572205</v>
      </c>
      <c r="Q35" s="60" t="e">
        <f t="shared" si="8"/>
        <v>#N/A</v>
      </c>
      <c r="R35" s="9">
        <f t="shared" si="18"/>
        <v>225.83898164985956</v>
      </c>
      <c r="S35" s="9">
        <f t="shared" si="9"/>
        <v>2.488218</v>
      </c>
    </row>
    <row r="36" spans="1:19" ht="12.75">
      <c r="A36" s="6">
        <f t="shared" si="19"/>
        <v>34120</v>
      </c>
      <c r="B36" s="9">
        <f t="shared" si="10"/>
        <v>159.3918772541959</v>
      </c>
      <c r="C36" s="9">
        <f t="shared" si="11"/>
        <v>134.9295774647886</v>
      </c>
      <c r="D36" s="9">
        <f t="shared" si="12"/>
        <v>132.0525837865333</v>
      </c>
      <c r="E36" s="9">
        <f t="shared" si="13"/>
        <v>144.08952194957268</v>
      </c>
      <c r="F36" s="9">
        <f t="shared" si="14"/>
        <v>148.83387888707045</v>
      </c>
      <c r="G36" s="9">
        <f t="shared" si="15"/>
        <v>86.17803646402676</v>
      </c>
      <c r="H36" s="9">
        <f t="shared" si="16"/>
        <v>151.81222119673905</v>
      </c>
      <c r="I36" s="9">
        <f t="shared" si="17"/>
        <v>110.83411106801093</v>
      </c>
      <c r="J36" s="9">
        <f t="shared" si="1"/>
        <v>3.18415138363086</v>
      </c>
      <c r="K36" s="9">
        <f t="shared" si="2"/>
        <v>4.9625</v>
      </c>
      <c r="L36" s="60" t="e">
        <f t="shared" si="3"/>
        <v>#N/A</v>
      </c>
      <c r="M36" s="9">
        <f t="shared" si="4"/>
        <v>2.18083936120377</v>
      </c>
      <c r="N36" s="9">
        <f t="shared" si="5"/>
        <v>0.029622</v>
      </c>
      <c r="O36" s="60" t="e">
        <f t="shared" si="6"/>
        <v>#N/A</v>
      </c>
      <c r="P36" s="9">
        <f t="shared" si="7"/>
        <v>1.55850005149841</v>
      </c>
      <c r="Q36" s="60" t="e">
        <f t="shared" si="8"/>
        <v>#N/A</v>
      </c>
      <c r="R36" s="9">
        <f t="shared" si="18"/>
        <v>243.7460769600348</v>
      </c>
      <c r="S36" s="9">
        <f t="shared" si="9"/>
        <v>2.499119</v>
      </c>
    </row>
    <row r="37" spans="1:19" ht="12.75">
      <c r="A37" s="6">
        <f t="shared" si="19"/>
        <v>34150</v>
      </c>
      <c r="B37" s="9">
        <f t="shared" si="10"/>
        <v>163.1883470988833</v>
      </c>
      <c r="C37" s="9">
        <f t="shared" si="11"/>
        <v>135.49295774647874</v>
      </c>
      <c r="D37" s="9">
        <f t="shared" si="12"/>
        <v>130.96589723668856</v>
      </c>
      <c r="E37" s="9">
        <f t="shared" si="13"/>
        <v>144.44774532776867</v>
      </c>
      <c r="F37" s="9">
        <f t="shared" si="14"/>
        <v>152.20510872106624</v>
      </c>
      <c r="G37" s="9">
        <f t="shared" si="15"/>
        <v>82.14280772419136</v>
      </c>
      <c r="H37" s="9">
        <f t="shared" si="16"/>
        <v>151.6314797723428</v>
      </c>
      <c r="I37" s="9">
        <f t="shared" si="17"/>
        <v>115.89094307800228</v>
      </c>
      <c r="J37" s="9">
        <f t="shared" si="1"/>
        <v>3.33927003845507</v>
      </c>
      <c r="K37" s="9">
        <f t="shared" si="2"/>
        <v>4.9872</v>
      </c>
      <c r="L37" s="60" t="e">
        <f t="shared" si="3"/>
        <v>#N/A</v>
      </c>
      <c r="M37" s="9">
        <f t="shared" si="4"/>
        <v>2.22374796498531</v>
      </c>
      <c r="N37" s="9">
        <f t="shared" si="5"/>
        <v>0.031301</v>
      </c>
      <c r="O37" s="60" t="e">
        <f t="shared" si="6"/>
        <v>#N/A</v>
      </c>
      <c r="P37" s="9">
        <f t="shared" si="7"/>
        <v>1.49349999427795</v>
      </c>
      <c r="Q37" s="60" t="e">
        <f t="shared" si="8"/>
        <v>#N/A</v>
      </c>
      <c r="R37" s="9">
        <f t="shared" si="18"/>
        <v>234.7231011840801</v>
      </c>
      <c r="S37" s="9">
        <f t="shared" si="9"/>
        <v>2.60401</v>
      </c>
    </row>
    <row r="38" spans="1:19" ht="12.75">
      <c r="A38" s="6">
        <f t="shared" si="19"/>
        <v>34181</v>
      </c>
      <c r="B38" s="9">
        <f t="shared" si="10"/>
        <v>167.52899895404724</v>
      </c>
      <c r="C38" s="9">
        <f t="shared" si="11"/>
        <v>136.61971830985917</v>
      </c>
      <c r="D38" s="9">
        <f t="shared" si="12"/>
        <v>133.68479930375753</v>
      </c>
      <c r="E38" s="9">
        <f t="shared" si="13"/>
        <v>143.8285638615418</v>
      </c>
      <c r="F38" s="9">
        <f t="shared" si="14"/>
        <v>153.91921907879362</v>
      </c>
      <c r="G38" s="9">
        <f t="shared" si="15"/>
        <v>85.45594290005621</v>
      </c>
      <c r="H38" s="9">
        <f t="shared" si="16"/>
        <v>154.74061682818035</v>
      </c>
      <c r="I38" s="9">
        <f t="shared" si="17"/>
        <v>119.2784349228662</v>
      </c>
      <c r="J38" s="9">
        <f t="shared" si="1"/>
        <v>3.37954780614277</v>
      </c>
      <c r="K38" s="9">
        <f t="shared" si="2"/>
        <v>5.0068</v>
      </c>
      <c r="L38" s="60" t="e">
        <f t="shared" si="3"/>
        <v>#N/A</v>
      </c>
      <c r="M38" s="9">
        <f t="shared" si="4"/>
        <v>2.32950260338035</v>
      </c>
      <c r="N38" s="9">
        <f t="shared" si="5"/>
        <v>0.032262</v>
      </c>
      <c r="O38" s="60" t="e">
        <f t="shared" si="6"/>
        <v>#N/A</v>
      </c>
      <c r="P38" s="9">
        <f t="shared" si="7"/>
        <v>1.4815000295639</v>
      </c>
      <c r="Q38" s="60" t="e">
        <f t="shared" si="8"/>
        <v>#N/A</v>
      </c>
      <c r="R38" s="9">
        <f t="shared" si="18"/>
        <v>231.07620771511827</v>
      </c>
      <c r="S38" s="9">
        <f t="shared" si="9"/>
        <v>2.631419</v>
      </c>
    </row>
    <row r="39" spans="1:19" ht="12.75">
      <c r="A39" s="6">
        <f t="shared" si="19"/>
        <v>34212</v>
      </c>
      <c r="B39" s="9">
        <f t="shared" si="10"/>
        <v>162.2009708556294</v>
      </c>
      <c r="C39" s="9">
        <f t="shared" si="11"/>
        <v>137.27699530516415</v>
      </c>
      <c r="D39" s="9">
        <f t="shared" si="12"/>
        <v>139.83494047962031</v>
      </c>
      <c r="E39" s="9">
        <f t="shared" si="13"/>
        <v>149.17524716333122</v>
      </c>
      <c r="F39" s="9">
        <f t="shared" si="14"/>
        <v>163.8575520224457</v>
      </c>
      <c r="G39" s="9">
        <f t="shared" si="15"/>
        <v>88.16661362396538</v>
      </c>
      <c r="H39" s="9">
        <f t="shared" si="16"/>
        <v>160.13401784340877</v>
      </c>
      <c r="I39" s="9">
        <f t="shared" si="17"/>
        <v>129.52653512554306</v>
      </c>
      <c r="J39" s="9">
        <f t="shared" si="1"/>
        <v>3.37849469274327</v>
      </c>
      <c r="K39" s="9">
        <f t="shared" si="2"/>
        <v>5.0272</v>
      </c>
      <c r="L39" s="60" t="e">
        <f t="shared" si="3"/>
        <v>#N/A</v>
      </c>
      <c r="M39" s="9">
        <f t="shared" si="4"/>
        <v>2.26613785546228</v>
      </c>
      <c r="N39" s="9">
        <f t="shared" si="5"/>
        <v>0.032284</v>
      </c>
      <c r="O39" s="60" t="e">
        <f t="shared" si="6"/>
        <v>#N/A</v>
      </c>
      <c r="P39" s="9">
        <f t="shared" si="7"/>
        <v>1.48800003528595</v>
      </c>
      <c r="Q39" s="60" t="e">
        <f t="shared" si="8"/>
        <v>#N/A</v>
      </c>
      <c r="R39" s="9">
        <f t="shared" si="18"/>
        <v>249.6181251549844</v>
      </c>
      <c r="S39" s="9">
        <f t="shared" si="9"/>
        <v>2.55642</v>
      </c>
    </row>
    <row r="40" spans="1:19" ht="12.75">
      <c r="A40" s="6">
        <f t="shared" si="19"/>
        <v>34242</v>
      </c>
      <c r="B40" s="9">
        <f t="shared" si="10"/>
        <v>151.9666799465367</v>
      </c>
      <c r="C40" s="9">
        <f t="shared" si="11"/>
        <v>137.93427230046936</v>
      </c>
      <c r="D40" s="9">
        <f t="shared" si="12"/>
        <v>137.27350761912513</v>
      </c>
      <c r="E40" s="9">
        <f t="shared" si="13"/>
        <v>147.96205623542136</v>
      </c>
      <c r="F40" s="9">
        <f t="shared" si="14"/>
        <v>161.3981762917934</v>
      </c>
      <c r="G40" s="9">
        <f t="shared" si="15"/>
        <v>84.30523076510215</v>
      </c>
      <c r="H40" s="9">
        <f t="shared" si="16"/>
        <v>156.4192047377327</v>
      </c>
      <c r="I40" s="9">
        <f t="shared" si="17"/>
        <v>127.21821405757986</v>
      </c>
      <c r="J40" s="9">
        <f t="shared" si="1"/>
        <v>3.42739712234434</v>
      </c>
      <c r="K40" s="9">
        <f t="shared" si="2"/>
        <v>5.1291</v>
      </c>
      <c r="L40" s="60" t="e">
        <f t="shared" si="3"/>
        <v>#N/A</v>
      </c>
      <c r="M40" s="9">
        <f t="shared" si="4"/>
        <v>2.2119630440916</v>
      </c>
      <c r="N40" s="9">
        <f t="shared" si="5"/>
        <v>0.032307</v>
      </c>
      <c r="O40" s="60" t="e">
        <f t="shared" si="6"/>
        <v>#N/A</v>
      </c>
      <c r="P40" s="9">
        <f t="shared" si="7"/>
        <v>1.49650001525879</v>
      </c>
      <c r="Q40" s="60" t="e">
        <f t="shared" si="8"/>
        <v>#N/A</v>
      </c>
      <c r="R40" s="9">
        <f t="shared" si="18"/>
        <v>253.80063466068782</v>
      </c>
      <c r="S40" s="9">
        <f t="shared" si="9"/>
        <v>2.565961</v>
      </c>
    </row>
    <row r="41" spans="1:19" ht="12.75">
      <c r="A41" s="6">
        <f t="shared" si="19"/>
        <v>34273</v>
      </c>
      <c r="B41" s="9">
        <f t="shared" si="10"/>
        <v>158.24643125701695</v>
      </c>
      <c r="C41" s="9">
        <f t="shared" si="11"/>
        <v>138.87323943661968</v>
      </c>
      <c r="D41" s="9">
        <f t="shared" si="12"/>
        <v>141.07869883741023</v>
      </c>
      <c r="E41" s="9">
        <f t="shared" si="13"/>
        <v>150.98286293253702</v>
      </c>
      <c r="F41" s="9">
        <f t="shared" si="14"/>
        <v>168.86982698152917</v>
      </c>
      <c r="G41" s="9">
        <f t="shared" si="15"/>
        <v>82.61650210849976</v>
      </c>
      <c r="H41" s="9">
        <f t="shared" si="16"/>
        <v>161.53572527303498</v>
      </c>
      <c r="I41" s="9">
        <f t="shared" si="17"/>
        <v>137.88012137433046</v>
      </c>
      <c r="J41" s="9">
        <f t="shared" si="1"/>
        <v>3.35840055746364</v>
      </c>
      <c r="K41" s="9">
        <f t="shared" si="2"/>
        <v>4.9973</v>
      </c>
      <c r="L41" s="60" t="e">
        <f t="shared" si="3"/>
        <v>#N/A</v>
      </c>
      <c r="M41" s="9">
        <f t="shared" si="4"/>
        <v>2.23712968698835</v>
      </c>
      <c r="N41" s="9">
        <f t="shared" si="5"/>
        <v>0.030983</v>
      </c>
      <c r="O41" s="60" t="e">
        <f t="shared" si="6"/>
        <v>#N/A</v>
      </c>
      <c r="P41" s="9">
        <f t="shared" si="7"/>
        <v>1.48800003528595</v>
      </c>
      <c r="Q41" s="60" t="e">
        <f t="shared" si="8"/>
        <v>#N/A</v>
      </c>
      <c r="R41" s="9">
        <f t="shared" si="18"/>
        <v>308.4476773020335</v>
      </c>
      <c r="S41" s="9">
        <f t="shared" si="9"/>
        <v>2.541991</v>
      </c>
    </row>
    <row r="42" spans="1:19" ht="12.75">
      <c r="A42" s="6">
        <f t="shared" si="19"/>
        <v>34303</v>
      </c>
      <c r="B42" s="9">
        <f t="shared" si="10"/>
        <v>168.68262000290576</v>
      </c>
      <c r="C42" s="9">
        <f t="shared" si="11"/>
        <v>139.15492957746469</v>
      </c>
      <c r="D42" s="9">
        <f t="shared" si="12"/>
        <v>133.12039390152057</v>
      </c>
      <c r="E42" s="9">
        <f t="shared" si="13"/>
        <v>149.44177133817547</v>
      </c>
      <c r="F42" s="9">
        <f t="shared" si="14"/>
        <v>169.01741875146135</v>
      </c>
      <c r="G42" s="9">
        <f t="shared" si="15"/>
        <v>68.79424505560256</v>
      </c>
      <c r="H42" s="9">
        <f t="shared" si="16"/>
        <v>161.64147823411787</v>
      </c>
      <c r="I42" s="9">
        <f t="shared" si="17"/>
        <v>138.13672268856</v>
      </c>
      <c r="J42" s="9">
        <f t="shared" si="1"/>
        <v>3.3596362799182</v>
      </c>
      <c r="K42" s="9">
        <f t="shared" si="2"/>
        <v>4.9857</v>
      </c>
      <c r="L42" s="60" t="e">
        <f t="shared" si="3"/>
        <v>#N/A</v>
      </c>
      <c r="M42" s="9">
        <f t="shared" si="4"/>
        <v>2.21419385251274</v>
      </c>
      <c r="N42" s="9">
        <f t="shared" si="5"/>
        <v>0.030823</v>
      </c>
      <c r="O42" s="60" t="e">
        <f t="shared" si="6"/>
        <v>#N/A</v>
      </c>
      <c r="P42" s="9">
        <f t="shared" si="7"/>
        <v>1.48399996757507</v>
      </c>
      <c r="Q42" s="60" t="e">
        <f t="shared" si="8"/>
        <v>#N/A</v>
      </c>
      <c r="R42" s="9">
        <f t="shared" si="18"/>
        <v>301.70937990783614</v>
      </c>
      <c r="S42" s="9">
        <f t="shared" si="9"/>
        <v>2.513207</v>
      </c>
    </row>
    <row r="43" spans="1:19" ht="12.75">
      <c r="A43" s="6">
        <f t="shared" si="19"/>
        <v>34334</v>
      </c>
      <c r="B43" s="9">
        <f t="shared" si="10"/>
        <v>198.63633984566033</v>
      </c>
      <c r="C43" s="9">
        <f t="shared" si="11"/>
        <v>139.53051643192487</v>
      </c>
      <c r="D43" s="9">
        <f t="shared" si="12"/>
        <v>139.65710459333198</v>
      </c>
      <c r="E43" s="9">
        <f t="shared" si="13"/>
        <v>151.18877491426164</v>
      </c>
      <c r="F43" s="9">
        <f t="shared" si="14"/>
        <v>182.94072948328275</v>
      </c>
      <c r="G43" s="9">
        <f t="shared" si="15"/>
        <v>73.03221012792723</v>
      </c>
      <c r="H43" s="9">
        <f t="shared" si="16"/>
        <v>164.14301645900636</v>
      </c>
      <c r="I43" s="9">
        <f t="shared" si="17"/>
        <v>152.97712744236526</v>
      </c>
      <c r="J43" s="9">
        <f t="shared" si="1"/>
        <v>3.39776935617962</v>
      </c>
      <c r="K43" s="9">
        <f t="shared" si="2"/>
        <v>5.027</v>
      </c>
      <c r="L43" s="60" t="e">
        <f t="shared" si="3"/>
        <v>#N/A</v>
      </c>
      <c r="M43" s="9">
        <f t="shared" si="4"/>
        <v>2.3061748201634</v>
      </c>
      <c r="N43" s="9">
        <f t="shared" si="5"/>
        <v>0.030446</v>
      </c>
      <c r="O43" s="60" t="e">
        <f t="shared" si="6"/>
        <v>#N/A</v>
      </c>
      <c r="P43" s="9">
        <f t="shared" si="7"/>
        <v>1.47950005531311</v>
      </c>
      <c r="Q43" s="60" t="e">
        <f t="shared" si="8"/>
        <v>#N/A</v>
      </c>
      <c r="R43" s="9">
        <f t="shared" si="18"/>
        <v>393.05670358737</v>
      </c>
      <c r="S43" s="9">
        <f t="shared" si="9"/>
        <v>2.566367</v>
      </c>
    </row>
    <row r="44" spans="1:19" ht="12.75">
      <c r="A44" s="6">
        <f t="shared" si="19"/>
        <v>34365</v>
      </c>
      <c r="B44" s="9">
        <f t="shared" si="10"/>
        <v>193.40967605566863</v>
      </c>
      <c r="C44" s="9">
        <f t="shared" si="11"/>
        <v>141.5962441314553</v>
      </c>
      <c r="D44" s="9">
        <f t="shared" si="12"/>
        <v>148.89145652558346</v>
      </c>
      <c r="E44" s="9">
        <f t="shared" si="13"/>
        <v>156.2796176048515</v>
      </c>
      <c r="F44" s="9">
        <f t="shared" si="14"/>
        <v>187.04699555763395</v>
      </c>
      <c r="G44" s="9">
        <f t="shared" si="15"/>
        <v>84.82270110207214</v>
      </c>
      <c r="H44" s="9">
        <f t="shared" si="16"/>
        <v>172.17255037686516</v>
      </c>
      <c r="I44" s="9">
        <f t="shared" si="17"/>
        <v>148.582250469879</v>
      </c>
      <c r="J44" s="9">
        <f t="shared" si="1"/>
        <v>3.42126319070306</v>
      </c>
      <c r="K44" s="9">
        <f t="shared" si="2"/>
        <v>5.1295</v>
      </c>
      <c r="L44" s="60" t="e">
        <f t="shared" si="3"/>
        <v>#N/A</v>
      </c>
      <c r="M44" s="9">
        <f t="shared" si="4"/>
        <v>2.42724634731537</v>
      </c>
      <c r="N44" s="9">
        <f t="shared" si="5"/>
        <v>0.031396</v>
      </c>
      <c r="O44" s="60" t="e">
        <f t="shared" si="6"/>
        <v>#N/A</v>
      </c>
      <c r="P44" s="9">
        <f t="shared" si="7"/>
        <v>1.49930000305176</v>
      </c>
      <c r="Q44" s="60" t="e">
        <f t="shared" si="8"/>
        <v>#N/A</v>
      </c>
      <c r="R44" s="9">
        <f t="shared" si="18"/>
        <v>379.7983137708714</v>
      </c>
      <c r="S44" s="9">
        <f t="shared" si="9"/>
        <v>2.580231</v>
      </c>
    </row>
    <row r="45" spans="1:19" ht="12.75">
      <c r="A45" s="6">
        <f t="shared" si="19"/>
        <v>34393</v>
      </c>
      <c r="B45" s="9">
        <f t="shared" si="10"/>
        <v>197.52587545611038</v>
      </c>
      <c r="C45" s="9">
        <f t="shared" si="11"/>
        <v>141.97183098591532</v>
      </c>
      <c r="D45" s="9">
        <f t="shared" si="12"/>
        <v>146.98861254229806</v>
      </c>
      <c r="E45" s="9">
        <f t="shared" si="13"/>
        <v>151.95023220551136</v>
      </c>
      <c r="F45" s="9">
        <f t="shared" si="14"/>
        <v>178.8081599251813</v>
      </c>
      <c r="G45" s="9">
        <f t="shared" si="15"/>
        <v>83.85023760194993</v>
      </c>
      <c r="H45" s="9">
        <f t="shared" si="16"/>
        <v>164.8179126288264</v>
      </c>
      <c r="I45" s="9">
        <f t="shared" si="17"/>
        <v>141.78033864010848</v>
      </c>
      <c r="J45" s="9">
        <f t="shared" si="1"/>
        <v>3.47177183946172</v>
      </c>
      <c r="K45" s="9">
        <f t="shared" si="2"/>
        <v>5.1594</v>
      </c>
      <c r="L45" s="60" t="e">
        <f t="shared" si="3"/>
        <v>#N/A</v>
      </c>
      <c r="M45" s="9">
        <f t="shared" si="4"/>
        <v>2.474413767104</v>
      </c>
      <c r="N45" s="9">
        <f t="shared" si="5"/>
        <v>0.033336</v>
      </c>
      <c r="O45" s="60" t="e">
        <f t="shared" si="6"/>
        <v>#N/A</v>
      </c>
      <c r="P45" s="9">
        <f t="shared" si="7"/>
        <v>1.4860999584198</v>
      </c>
      <c r="Q45" s="60" t="e">
        <f t="shared" si="8"/>
        <v>#N/A</v>
      </c>
      <c r="R45" s="9">
        <f t="shared" si="18"/>
        <v>344.1891221689537</v>
      </c>
      <c r="S45" s="9">
        <f t="shared" si="9"/>
        <v>2.567377</v>
      </c>
    </row>
    <row r="46" spans="1:19" ht="12.75">
      <c r="A46" s="6">
        <f t="shared" si="19"/>
        <v>34424</v>
      </c>
      <c r="B46" s="9">
        <f t="shared" si="10"/>
        <v>201.7389785296947</v>
      </c>
      <c r="C46" s="9">
        <f t="shared" si="11"/>
        <v>142.91079812206564</v>
      </c>
      <c r="D46" s="9">
        <f t="shared" si="12"/>
        <v>140.6763327259757</v>
      </c>
      <c r="E46" s="9">
        <f t="shared" si="13"/>
        <v>145.2704461891497</v>
      </c>
      <c r="F46" s="9">
        <f t="shared" si="14"/>
        <v>166.9657470189386</v>
      </c>
      <c r="G46" s="9">
        <f t="shared" si="15"/>
        <v>80.13817099541228</v>
      </c>
      <c r="H46" s="9">
        <f t="shared" si="16"/>
        <v>155.25399938471014</v>
      </c>
      <c r="I46" s="9">
        <f t="shared" si="17"/>
        <v>144.02069171915386</v>
      </c>
      <c r="J46" s="9">
        <f t="shared" si="1"/>
        <v>3.48066823690611</v>
      </c>
      <c r="K46" s="9">
        <f t="shared" si="2"/>
        <v>5.1674</v>
      </c>
      <c r="L46" s="60" t="e">
        <f t="shared" si="3"/>
        <v>#N/A</v>
      </c>
      <c r="M46" s="9">
        <f t="shared" si="4"/>
        <v>2.4399848379383</v>
      </c>
      <c r="N46" s="9">
        <f t="shared" si="5"/>
        <v>0.033876</v>
      </c>
      <c r="O46" s="60" t="e">
        <f t="shared" si="6"/>
        <v>#N/A</v>
      </c>
      <c r="P46" s="9">
        <f t="shared" si="7"/>
        <v>1.48459994792938</v>
      </c>
      <c r="Q46" s="60" t="e">
        <f t="shared" si="8"/>
        <v>#N/A</v>
      </c>
      <c r="R46" s="9">
        <f t="shared" si="18"/>
        <v>298.558452326831</v>
      </c>
      <c r="S46" s="9">
        <f t="shared" si="9"/>
        <v>2.517613</v>
      </c>
    </row>
    <row r="47" spans="1:19" ht="12.75">
      <c r="A47" s="6">
        <f t="shared" si="19"/>
        <v>34454</v>
      </c>
      <c r="B47" s="9">
        <f t="shared" si="10"/>
        <v>219.3140688692543</v>
      </c>
      <c r="C47" s="9">
        <f t="shared" si="11"/>
        <v>143.84976525821577</v>
      </c>
      <c r="D47" s="9">
        <f t="shared" si="12"/>
        <v>145.04980398312637</v>
      </c>
      <c r="E47" s="9">
        <f t="shared" si="13"/>
        <v>147.09437806955162</v>
      </c>
      <c r="F47" s="9">
        <f t="shared" si="14"/>
        <v>169.6267827916765</v>
      </c>
      <c r="G47" s="9">
        <f t="shared" si="15"/>
        <v>82.70992435230245</v>
      </c>
      <c r="H47" s="9">
        <f t="shared" si="16"/>
        <v>157.52095831410563</v>
      </c>
      <c r="I47" s="9">
        <f t="shared" si="17"/>
        <v>151.52662102290122</v>
      </c>
      <c r="J47" s="9">
        <f t="shared" si="1"/>
        <v>3.52054357487622</v>
      </c>
      <c r="K47" s="9">
        <f t="shared" si="2"/>
        <v>5.3382</v>
      </c>
      <c r="L47" s="60" t="e">
        <f t="shared" si="3"/>
        <v>#N/A</v>
      </c>
      <c r="M47" s="9">
        <f t="shared" si="4"/>
        <v>2.51173964461462</v>
      </c>
      <c r="N47" s="9">
        <f t="shared" si="5"/>
        <v>0.034691</v>
      </c>
      <c r="O47" s="60" t="e">
        <f t="shared" si="6"/>
        <v>#N/A</v>
      </c>
      <c r="P47" s="9">
        <f t="shared" si="7"/>
        <v>1.51629996299744</v>
      </c>
      <c r="Q47" s="60" t="e">
        <f t="shared" si="8"/>
        <v>#N/A</v>
      </c>
      <c r="R47" s="9">
        <f t="shared" si="18"/>
        <v>296.44569350305846</v>
      </c>
      <c r="S47" s="9">
        <f t="shared" si="9"/>
        <v>2.548432</v>
      </c>
    </row>
    <row r="48" spans="1:19" ht="12.75">
      <c r="A48" s="6">
        <f t="shared" si="19"/>
        <v>34485</v>
      </c>
      <c r="B48" s="9">
        <f t="shared" si="10"/>
        <v>221.23376397793712</v>
      </c>
      <c r="C48" s="9">
        <f t="shared" si="11"/>
        <v>144.69483568075103</v>
      </c>
      <c r="D48" s="9">
        <f t="shared" si="12"/>
        <v>145.44799740896084</v>
      </c>
      <c r="E48" s="9">
        <f t="shared" si="13"/>
        <v>149.3827209724005</v>
      </c>
      <c r="F48" s="9">
        <f t="shared" si="14"/>
        <v>161.52677110123926</v>
      </c>
      <c r="G48" s="9">
        <f t="shared" si="15"/>
        <v>87.9443374505371</v>
      </c>
      <c r="H48" s="9">
        <f t="shared" si="16"/>
        <v>157.5526842024305</v>
      </c>
      <c r="I48" s="9">
        <f t="shared" si="17"/>
        <v>143.38839172194892</v>
      </c>
      <c r="J48" s="9">
        <f t="shared" si="1"/>
        <v>3.63044049084766</v>
      </c>
      <c r="K48" s="9">
        <f t="shared" si="2"/>
        <v>5.4885</v>
      </c>
      <c r="L48" s="60" t="e">
        <f t="shared" si="3"/>
        <v>#N/A</v>
      </c>
      <c r="M48" s="9">
        <f t="shared" si="4"/>
        <v>2.68019335212926</v>
      </c>
      <c r="N48" s="9">
        <f t="shared" si="5"/>
        <v>0.034691</v>
      </c>
      <c r="O48" s="60" t="e">
        <f t="shared" si="6"/>
        <v>#N/A</v>
      </c>
      <c r="P48" s="9">
        <f t="shared" si="7"/>
        <v>1.51180005073547</v>
      </c>
      <c r="Q48" s="60" t="e">
        <f t="shared" si="8"/>
        <v>#N/A</v>
      </c>
      <c r="R48" s="9">
        <f t="shared" si="18"/>
        <v>315.8703918002977</v>
      </c>
      <c r="S48" s="9">
        <f t="shared" si="9"/>
        <v>2.618559</v>
      </c>
    </row>
    <row r="49" spans="1:19" ht="12.75">
      <c r="A49" s="6">
        <f t="shared" si="19"/>
        <v>34515</v>
      </c>
      <c r="B49" s="9">
        <f t="shared" si="10"/>
        <v>221.973587150245</v>
      </c>
      <c r="C49" s="9">
        <f t="shared" si="11"/>
        <v>145.6338028169012</v>
      </c>
      <c r="D49" s="9">
        <f t="shared" si="12"/>
        <v>145.06967391455524</v>
      </c>
      <c r="E49" s="9">
        <f t="shared" si="13"/>
        <v>145.65786244654285</v>
      </c>
      <c r="F49" s="9">
        <f t="shared" si="14"/>
        <v>159.4984802431612</v>
      </c>
      <c r="G49" s="9">
        <f t="shared" si="15"/>
        <v>86.56204046256585</v>
      </c>
      <c r="H49" s="9">
        <f t="shared" si="16"/>
        <v>152.88994000922943</v>
      </c>
      <c r="I49" s="9">
        <f t="shared" si="17"/>
        <v>134.74445876824555</v>
      </c>
      <c r="J49" s="9">
        <f t="shared" si="1"/>
        <v>3.65241334909301</v>
      </c>
      <c r="K49" s="9">
        <f t="shared" si="2"/>
        <v>5.6375</v>
      </c>
      <c r="L49" s="60" t="e">
        <f t="shared" si="3"/>
        <v>#N/A</v>
      </c>
      <c r="M49" s="9">
        <f t="shared" si="4"/>
        <v>2.66863902320273</v>
      </c>
      <c r="N49" s="9">
        <f t="shared" si="5"/>
        <v>0.037028</v>
      </c>
      <c r="O49" s="60" t="e">
        <f t="shared" si="6"/>
        <v>#N/A</v>
      </c>
      <c r="P49" s="9">
        <f t="shared" si="7"/>
        <v>1.54349994659424</v>
      </c>
      <c r="Q49" s="60" t="e">
        <f t="shared" si="8"/>
        <v>#N/A</v>
      </c>
      <c r="R49" s="9">
        <f t="shared" si="18"/>
        <v>289.5817619647877</v>
      </c>
      <c r="S49" s="9">
        <f t="shared" si="9"/>
        <v>2.643735</v>
      </c>
    </row>
    <row r="50" spans="1:19" ht="12.75">
      <c r="A50" s="6">
        <f t="shared" si="19"/>
        <v>34546</v>
      </c>
      <c r="B50" s="9">
        <f t="shared" si="10"/>
        <v>232.57746810353348</v>
      </c>
      <c r="C50" s="9">
        <f t="shared" si="11"/>
        <v>147.88732394366184</v>
      </c>
      <c r="D50" s="9">
        <f t="shared" si="12"/>
        <v>147.8533519580823</v>
      </c>
      <c r="E50" s="9">
        <f t="shared" si="13"/>
        <v>150.39885581193352</v>
      </c>
      <c r="F50" s="9">
        <f t="shared" si="14"/>
        <v>169.0218026654198</v>
      </c>
      <c r="G50" s="9">
        <f t="shared" si="15"/>
        <v>85.74631499984689</v>
      </c>
      <c r="H50" s="9">
        <f t="shared" si="16"/>
        <v>157.19889247808038</v>
      </c>
      <c r="I50" s="9">
        <f t="shared" si="17"/>
        <v>143.6488788690454</v>
      </c>
      <c r="J50" s="9">
        <f t="shared" si="1"/>
        <v>3.6774047347795</v>
      </c>
      <c r="K50" s="9">
        <f t="shared" si="2"/>
        <v>5.6507</v>
      </c>
      <c r="L50" s="60" t="e">
        <f t="shared" si="3"/>
        <v>#N/A</v>
      </c>
      <c r="M50" s="9">
        <f t="shared" si="4"/>
        <v>2.71746653953456</v>
      </c>
      <c r="N50" s="9">
        <f t="shared" si="5"/>
        <v>0.036712</v>
      </c>
      <c r="O50" s="60" t="e">
        <f t="shared" si="6"/>
        <v>#N/A</v>
      </c>
      <c r="P50" s="9">
        <f t="shared" si="7"/>
        <v>1.53659999370575</v>
      </c>
      <c r="Q50" s="60" t="e">
        <f t="shared" si="8"/>
        <v>#N/A</v>
      </c>
      <c r="R50" s="9">
        <f t="shared" si="18"/>
        <v>313.53280888369994</v>
      </c>
      <c r="S50" s="9">
        <f t="shared" si="9"/>
        <v>2.660906</v>
      </c>
    </row>
    <row r="51" spans="1:19" ht="12.75">
      <c r="A51" s="6">
        <f t="shared" si="19"/>
        <v>34577</v>
      </c>
      <c r="B51" s="9">
        <f t="shared" si="10"/>
        <v>240.4934203393091</v>
      </c>
      <c r="C51" s="9">
        <f t="shared" si="11"/>
        <v>150.14084507042242</v>
      </c>
      <c r="D51" s="9">
        <f t="shared" si="12"/>
        <v>152.33163710352025</v>
      </c>
      <c r="E51" s="9">
        <f t="shared" si="13"/>
        <v>156.4514186127618</v>
      </c>
      <c r="F51" s="9">
        <f t="shared" si="14"/>
        <v>178.97620996025262</v>
      </c>
      <c r="G51" s="9">
        <f t="shared" si="15"/>
        <v>86.49746673929107</v>
      </c>
      <c r="H51" s="9">
        <f t="shared" si="16"/>
        <v>163.3373711736657</v>
      </c>
      <c r="I51" s="9">
        <f t="shared" si="17"/>
        <v>146.93499819683723</v>
      </c>
      <c r="J51" s="9">
        <f t="shared" si="1"/>
        <v>3.58724366705004</v>
      </c>
      <c r="K51" s="9">
        <f t="shared" si="2"/>
        <v>5.5118</v>
      </c>
      <c r="L51" s="60" t="e">
        <f t="shared" si="3"/>
        <v>#N/A</v>
      </c>
      <c r="M51" s="9">
        <f t="shared" si="4"/>
        <v>2.67057504172527</v>
      </c>
      <c r="N51" s="9">
        <f t="shared" si="5"/>
        <v>0.035812</v>
      </c>
      <c r="O51" s="60" t="e">
        <f t="shared" si="6"/>
        <v>#N/A</v>
      </c>
      <c r="P51" s="9">
        <f t="shared" si="7"/>
        <v>1.53649997711182</v>
      </c>
      <c r="Q51" s="60" t="e">
        <f t="shared" si="8"/>
        <v>#N/A</v>
      </c>
      <c r="R51" s="9">
        <f t="shared" si="18"/>
        <v>328.29557958960174</v>
      </c>
      <c r="S51" s="9">
        <f t="shared" si="9"/>
        <v>2.61545</v>
      </c>
    </row>
    <row r="52" spans="1:19" ht="12.75">
      <c r="A52" s="6">
        <f t="shared" si="19"/>
        <v>34607</v>
      </c>
      <c r="B52" s="9">
        <f t="shared" si="10"/>
        <v>234.4196152087347</v>
      </c>
      <c r="C52" s="9">
        <f t="shared" si="11"/>
        <v>151.92488262910783</v>
      </c>
      <c r="D52" s="9">
        <f t="shared" si="12"/>
        <v>148.35566382460405</v>
      </c>
      <c r="E52" s="9">
        <f t="shared" si="13"/>
        <v>152.55095420173936</v>
      </c>
      <c r="F52" s="9">
        <f t="shared" si="14"/>
        <v>167.46697451484695</v>
      </c>
      <c r="G52" s="9">
        <f t="shared" si="15"/>
        <v>82.03299046363507</v>
      </c>
      <c r="H52" s="9">
        <f t="shared" si="16"/>
        <v>156.28364866943556</v>
      </c>
      <c r="I52" s="9">
        <f t="shared" si="17"/>
        <v>133.4326152268747</v>
      </c>
      <c r="J52" s="9">
        <f t="shared" si="1"/>
        <v>3.5665187448479</v>
      </c>
      <c r="K52" s="9">
        <f t="shared" si="2"/>
        <v>5.6244</v>
      </c>
      <c r="L52" s="60" t="e">
        <f t="shared" si="3"/>
        <v>#N/A</v>
      </c>
      <c r="M52" s="9">
        <f t="shared" si="4"/>
        <v>2.63920055320361</v>
      </c>
      <c r="N52" s="9">
        <f t="shared" si="5"/>
        <v>0.036038</v>
      </c>
      <c r="O52" s="60" t="e">
        <f t="shared" si="6"/>
        <v>#N/A</v>
      </c>
      <c r="P52" s="9">
        <f t="shared" si="7"/>
        <v>1.57700002193451</v>
      </c>
      <c r="Q52" s="60" t="e">
        <f t="shared" si="8"/>
        <v>#N/A</v>
      </c>
      <c r="R52" s="9">
        <f t="shared" si="18"/>
        <v>314.80245314308166</v>
      </c>
      <c r="S52" s="9">
        <f t="shared" si="9"/>
        <v>2.658914</v>
      </c>
    </row>
    <row r="53" spans="1:19" ht="12.75">
      <c r="A53" s="6">
        <f t="shared" si="19"/>
        <v>34638</v>
      </c>
      <c r="B53" s="9">
        <f t="shared" si="10"/>
        <v>236.8276483316459</v>
      </c>
      <c r="C53" s="9">
        <f t="shared" si="11"/>
        <v>152.4882629107979</v>
      </c>
      <c r="D53" s="9">
        <f t="shared" si="12"/>
        <v>152.60276231786716</v>
      </c>
      <c r="E53" s="9">
        <f t="shared" si="13"/>
        <v>155.92579725055265</v>
      </c>
      <c r="F53" s="9">
        <f t="shared" si="14"/>
        <v>171.73544540565828</v>
      </c>
      <c r="G53" s="9">
        <f t="shared" si="15"/>
        <v>83.8183700502039</v>
      </c>
      <c r="H53" s="9">
        <f t="shared" si="16"/>
        <v>159.09475465313037</v>
      </c>
      <c r="I53" s="9">
        <f t="shared" si="17"/>
        <v>136.97983525432096</v>
      </c>
      <c r="J53" s="9">
        <f t="shared" si="1"/>
        <v>3.50116533552305</v>
      </c>
      <c r="K53" s="9">
        <f t="shared" si="2"/>
        <v>5.709</v>
      </c>
      <c r="L53" s="60" t="e">
        <f t="shared" si="3"/>
        <v>#N/A</v>
      </c>
      <c r="M53" s="9">
        <f t="shared" si="4"/>
        <v>2.59842533698016</v>
      </c>
      <c r="N53" s="9">
        <f t="shared" si="5"/>
        <v>0.036115</v>
      </c>
      <c r="O53" s="60" t="e">
        <f t="shared" si="6"/>
        <v>#N/A</v>
      </c>
      <c r="P53" s="9">
        <f t="shared" si="7"/>
        <v>1.63059997558594</v>
      </c>
      <c r="Q53" s="60" t="e">
        <f t="shared" si="8"/>
        <v>#N/A</v>
      </c>
      <c r="R53" s="9">
        <f t="shared" si="18"/>
        <v>318.9353676744092</v>
      </c>
      <c r="S53" s="9">
        <f t="shared" si="9"/>
        <v>2.588646</v>
      </c>
    </row>
    <row r="54" spans="1:19" ht="12.75">
      <c r="A54" s="6">
        <f t="shared" si="19"/>
        <v>34668</v>
      </c>
      <c r="B54" s="9">
        <f t="shared" si="10"/>
        <v>238.59907004271437</v>
      </c>
      <c r="C54" s="9">
        <f t="shared" si="11"/>
        <v>152.86384976525798</v>
      </c>
      <c r="D54" s="9">
        <f t="shared" si="12"/>
        <v>146.0112106153121</v>
      </c>
      <c r="E54" s="9">
        <f t="shared" si="13"/>
        <v>150.15660642166927</v>
      </c>
      <c r="F54" s="9">
        <f t="shared" si="14"/>
        <v>171.2400631283611</v>
      </c>
      <c r="G54" s="9">
        <f t="shared" si="15"/>
        <v>79.98596150483604</v>
      </c>
      <c r="H54" s="9">
        <f t="shared" si="16"/>
        <v>152.97646515920636</v>
      </c>
      <c r="I54" s="9">
        <f t="shared" si="17"/>
        <v>136.79092923898352</v>
      </c>
      <c r="J54" s="9">
        <f t="shared" si="1"/>
        <v>3.55264496948899</v>
      </c>
      <c r="K54" s="9">
        <f t="shared" si="2"/>
        <v>5.5606</v>
      </c>
      <c r="L54" s="60" t="e">
        <f t="shared" si="3"/>
        <v>#N/A</v>
      </c>
      <c r="M54" s="9">
        <f t="shared" si="4"/>
        <v>2.73020070496605</v>
      </c>
      <c r="N54" s="9">
        <f t="shared" si="5"/>
        <v>0.035905</v>
      </c>
      <c r="O54" s="60" t="e">
        <f t="shared" si="6"/>
        <v>#N/A</v>
      </c>
      <c r="P54" s="9">
        <f t="shared" si="7"/>
        <v>1.56519997119904</v>
      </c>
      <c r="Q54" s="60" t="e">
        <f t="shared" si="8"/>
        <v>#N/A</v>
      </c>
      <c r="R54" s="9">
        <f t="shared" si="18"/>
        <v>279.9206544986776</v>
      </c>
      <c r="S54" s="9">
        <f t="shared" si="9"/>
        <v>2.583082</v>
      </c>
    </row>
    <row r="55" spans="1:19" ht="12.75">
      <c r="A55" s="6">
        <f t="shared" si="19"/>
        <v>34699</v>
      </c>
      <c r="B55" s="9">
        <f t="shared" si="10"/>
        <v>243.6295423883624</v>
      </c>
      <c r="C55" s="9">
        <f t="shared" si="11"/>
        <v>153.33333333333323</v>
      </c>
      <c r="D55" s="9">
        <f t="shared" si="12"/>
        <v>147.45247609150493</v>
      </c>
      <c r="E55" s="9">
        <f t="shared" si="13"/>
        <v>152.30549808086326</v>
      </c>
      <c r="F55" s="9">
        <f t="shared" si="14"/>
        <v>171.03109656301157</v>
      </c>
      <c r="G55" s="9">
        <f t="shared" si="15"/>
        <v>82.70074146568089</v>
      </c>
      <c r="H55" s="9">
        <f t="shared" si="16"/>
        <v>156.12501922781118</v>
      </c>
      <c r="I55" s="9">
        <f t="shared" si="17"/>
        <v>138.96638209190067</v>
      </c>
      <c r="J55" s="9">
        <f t="shared" si="1"/>
        <v>3.54426345001976</v>
      </c>
      <c r="K55" s="9">
        <f t="shared" si="2"/>
        <v>5.545</v>
      </c>
      <c r="L55" s="60" t="e">
        <f t="shared" si="3"/>
        <v>#N/A</v>
      </c>
      <c r="M55" s="9">
        <f t="shared" si="4"/>
        <v>2.74913246723281</v>
      </c>
      <c r="N55" s="9">
        <f t="shared" si="5"/>
        <v>0.035524</v>
      </c>
      <c r="O55" s="60" t="e">
        <f t="shared" si="6"/>
        <v>#N/A</v>
      </c>
      <c r="P55" s="9">
        <f t="shared" si="7"/>
        <v>1.56449997425079</v>
      </c>
      <c r="Q55" s="60" t="e">
        <f t="shared" si="8"/>
        <v>#N/A</v>
      </c>
      <c r="R55" s="9">
        <f t="shared" si="18"/>
        <v>270.82162340882803</v>
      </c>
      <c r="S55" s="9">
        <f t="shared" si="9"/>
        <v>2.526772</v>
      </c>
    </row>
    <row r="56" spans="1:19" ht="12.75">
      <c r="A56" s="6">
        <f t="shared" si="19"/>
        <v>34730</v>
      </c>
      <c r="B56" s="9">
        <f t="shared" si="10"/>
        <v>210.28273480809926</v>
      </c>
      <c r="C56" s="9">
        <f t="shared" si="11"/>
        <v>155.21126760563357</v>
      </c>
      <c r="D56" s="9">
        <f t="shared" si="12"/>
        <v>145.2660881867296</v>
      </c>
      <c r="E56" s="9">
        <f t="shared" si="13"/>
        <v>156.20263945498223</v>
      </c>
      <c r="F56" s="9">
        <f t="shared" si="14"/>
        <v>167.0884966097733</v>
      </c>
      <c r="G56" s="9">
        <f t="shared" si="15"/>
        <v>78.20053998727808</v>
      </c>
      <c r="H56" s="9">
        <f t="shared" si="16"/>
        <v>159.12455776034466</v>
      </c>
      <c r="I56" s="9">
        <f t="shared" si="17"/>
        <v>133.27016014403492</v>
      </c>
      <c r="J56" s="9">
        <f t="shared" si="1"/>
        <v>3.53316545160797</v>
      </c>
      <c r="K56" s="9">
        <f t="shared" si="2"/>
        <v>5.6089</v>
      </c>
      <c r="L56" s="60" t="e">
        <f t="shared" si="3"/>
        <v>#N/A</v>
      </c>
      <c r="M56" s="9">
        <f t="shared" si="4"/>
        <v>2.67523605894986</v>
      </c>
      <c r="N56" s="9">
        <f t="shared" si="5"/>
        <v>0.03571</v>
      </c>
      <c r="O56" s="60" t="e">
        <f t="shared" si="6"/>
        <v>#N/A</v>
      </c>
      <c r="P56" s="9">
        <f t="shared" si="7"/>
        <v>1.58749997615814</v>
      </c>
      <c r="Q56" s="60" t="e">
        <f t="shared" si="8"/>
        <v>#N/A</v>
      </c>
      <c r="R56" s="9">
        <f t="shared" si="18"/>
        <v>242.77070913064154</v>
      </c>
      <c r="S56" s="9">
        <f t="shared" si="9"/>
        <v>2.499844</v>
      </c>
    </row>
    <row r="57" spans="1:19" ht="12.75">
      <c r="A57" s="6">
        <f t="shared" si="19"/>
        <v>34758</v>
      </c>
      <c r="B57" s="9">
        <f t="shared" si="10"/>
        <v>214.59208620570757</v>
      </c>
      <c r="C57" s="9">
        <f t="shared" si="11"/>
        <v>155.96244131455376</v>
      </c>
      <c r="D57" s="9">
        <f t="shared" si="12"/>
        <v>147.41214013070436</v>
      </c>
      <c r="E57" s="9">
        <f t="shared" si="13"/>
        <v>162.1947894449051</v>
      </c>
      <c r="F57" s="9">
        <f t="shared" si="14"/>
        <v>168.66962824409643</v>
      </c>
      <c r="G57" s="9">
        <f t="shared" si="15"/>
        <v>71.50671881204471</v>
      </c>
      <c r="H57" s="9">
        <f t="shared" si="16"/>
        <v>167.01084448546388</v>
      </c>
      <c r="I57" s="9">
        <f t="shared" si="17"/>
        <v>135.88109896807282</v>
      </c>
      <c r="J57" s="9">
        <f t="shared" si="1"/>
        <v>3.60216427889769</v>
      </c>
      <c r="K57" s="9">
        <f t="shared" si="2"/>
        <v>5.6925</v>
      </c>
      <c r="L57" s="60" t="e">
        <f t="shared" si="3"/>
        <v>#N/A</v>
      </c>
      <c r="M57" s="9">
        <f t="shared" si="4"/>
        <v>2.65607517972614</v>
      </c>
      <c r="N57" s="9">
        <f t="shared" si="5"/>
        <v>0.037252</v>
      </c>
      <c r="O57" s="60" t="e">
        <f t="shared" si="6"/>
        <v>#N/A</v>
      </c>
      <c r="P57" s="9">
        <f t="shared" si="7"/>
        <v>1.58029997348785</v>
      </c>
      <c r="Q57" s="60" t="e">
        <f t="shared" si="8"/>
        <v>#N/A</v>
      </c>
      <c r="R57" s="9">
        <f t="shared" si="18"/>
        <v>275.3347660770376</v>
      </c>
      <c r="S57" s="9">
        <f t="shared" si="9"/>
        <v>2.588912</v>
      </c>
    </row>
    <row r="58" spans="1:19" ht="12.75">
      <c r="A58" s="6">
        <f t="shared" si="19"/>
        <v>34789</v>
      </c>
      <c r="B58" s="9">
        <f t="shared" si="10"/>
        <v>220.66838202637044</v>
      </c>
      <c r="C58" s="9">
        <f t="shared" si="11"/>
        <v>157.55868544600926</v>
      </c>
      <c r="D58" s="9">
        <f t="shared" si="12"/>
        <v>154.54733315715322</v>
      </c>
      <c r="E58" s="9">
        <f t="shared" si="13"/>
        <v>166.90401457749846</v>
      </c>
      <c r="F58" s="9">
        <f t="shared" si="14"/>
        <v>177.66688099134916</v>
      </c>
      <c r="G58" s="9">
        <f t="shared" si="15"/>
        <v>67.67640681613382</v>
      </c>
      <c r="H58" s="9">
        <f t="shared" si="16"/>
        <v>171.30729887709592</v>
      </c>
      <c r="I58" s="9">
        <f t="shared" si="17"/>
        <v>121.694741241026</v>
      </c>
      <c r="J58" s="9">
        <f t="shared" si="1"/>
        <v>3.57649788320813</v>
      </c>
      <c r="K58" s="9">
        <f t="shared" si="2"/>
        <v>5.8254</v>
      </c>
      <c r="L58" s="60" t="e">
        <f t="shared" si="3"/>
        <v>#N/A</v>
      </c>
      <c r="M58" s="9">
        <f t="shared" si="4"/>
        <v>2.62334511611767</v>
      </c>
      <c r="N58" s="9">
        <f t="shared" si="5"/>
        <v>0.041397</v>
      </c>
      <c r="O58" s="60" t="e">
        <f t="shared" si="6"/>
        <v>#N/A</v>
      </c>
      <c r="P58" s="9">
        <f t="shared" si="7"/>
        <v>1.62880003452301</v>
      </c>
      <c r="Q58" s="60" t="e">
        <f t="shared" si="8"/>
        <v>#N/A</v>
      </c>
      <c r="R58" s="9">
        <f t="shared" si="18"/>
        <v>283.9378474231279</v>
      </c>
      <c r="S58" s="9">
        <f t="shared" si="9"/>
        <v>2.549632</v>
      </c>
    </row>
    <row r="59" spans="1:19" ht="12.75">
      <c r="A59" s="6">
        <f t="shared" si="19"/>
        <v>34819</v>
      </c>
      <c r="B59" s="9">
        <f t="shared" si="10"/>
        <v>229.3744240691962</v>
      </c>
      <c r="C59" s="9">
        <f t="shared" si="11"/>
        <v>159.71830985915472</v>
      </c>
      <c r="D59" s="9">
        <f t="shared" si="12"/>
        <v>159.9639758143194</v>
      </c>
      <c r="E59" s="9">
        <f t="shared" si="13"/>
        <v>171.76628217468192</v>
      </c>
      <c r="F59" s="9">
        <f t="shared" si="14"/>
        <v>182.54617722702838</v>
      </c>
      <c r="G59" s="9">
        <f t="shared" si="15"/>
        <v>70.47236517195263</v>
      </c>
      <c r="H59" s="9">
        <f t="shared" si="16"/>
        <v>177.66305183817886</v>
      </c>
      <c r="I59" s="9">
        <f t="shared" si="17"/>
        <v>128.9424330903893</v>
      </c>
      <c r="J59" s="9">
        <f t="shared" si="1"/>
        <v>3.61716284856939</v>
      </c>
      <c r="K59" s="9">
        <f t="shared" si="2"/>
        <v>5.8211</v>
      </c>
      <c r="L59" s="60" t="e">
        <f t="shared" si="3"/>
        <v>#N/A</v>
      </c>
      <c r="M59" s="9">
        <f t="shared" si="4"/>
        <v>2.63243363999731</v>
      </c>
      <c r="N59" s="9">
        <f t="shared" si="5"/>
        <v>0.043055</v>
      </c>
      <c r="O59" s="60" t="e">
        <f t="shared" si="6"/>
        <v>#N/A</v>
      </c>
      <c r="P59" s="9">
        <f t="shared" si="7"/>
        <v>1.60930001735687</v>
      </c>
      <c r="Q59" s="60" t="e">
        <f t="shared" si="8"/>
        <v>#N/A</v>
      </c>
      <c r="R59" s="9">
        <f t="shared" si="18"/>
        <v>276.4423871714334</v>
      </c>
      <c r="S59" s="9">
        <f t="shared" si="9"/>
        <v>2.658279</v>
      </c>
    </row>
    <row r="60" spans="1:19" ht="12.75">
      <c r="A60" s="6">
        <f t="shared" si="19"/>
        <v>34850</v>
      </c>
      <c r="B60" s="9">
        <f t="shared" si="10"/>
        <v>229.51590219574658</v>
      </c>
      <c r="C60" s="9">
        <f t="shared" si="11"/>
        <v>160.28169014084514</v>
      </c>
      <c r="D60" s="9">
        <f t="shared" si="12"/>
        <v>161.36291833656878</v>
      </c>
      <c r="E60" s="9">
        <f t="shared" si="13"/>
        <v>178.4947672968642</v>
      </c>
      <c r="F60" s="9">
        <f t="shared" si="14"/>
        <v>189.1293546878654</v>
      </c>
      <c r="G60" s="9">
        <f t="shared" si="15"/>
        <v>64.72798738380392</v>
      </c>
      <c r="H60" s="9">
        <f t="shared" si="16"/>
        <v>182.25657591139836</v>
      </c>
      <c r="I60" s="9">
        <f t="shared" si="17"/>
        <v>135.11565806579608</v>
      </c>
      <c r="J60" s="9">
        <f t="shared" si="1"/>
        <v>3.67965494592096</v>
      </c>
      <c r="K60" s="9">
        <f t="shared" si="2"/>
        <v>5.8455</v>
      </c>
      <c r="L60" s="60" t="e">
        <f t="shared" si="3"/>
        <v>#N/A</v>
      </c>
      <c r="M60" s="9">
        <f t="shared" si="4"/>
        <v>2.64849812816941</v>
      </c>
      <c r="N60" s="9">
        <f t="shared" si="5"/>
        <v>0.043474</v>
      </c>
      <c r="O60" s="60" t="e">
        <f t="shared" si="6"/>
        <v>#N/A</v>
      </c>
      <c r="P60" s="9">
        <f t="shared" si="7"/>
        <v>1.58860003948212</v>
      </c>
      <c r="Q60" s="60" t="e">
        <f t="shared" si="8"/>
        <v>#N/A</v>
      </c>
      <c r="R60" s="9">
        <f t="shared" si="18"/>
        <v>311.03652850677804</v>
      </c>
      <c r="S60" s="9">
        <f t="shared" si="9"/>
        <v>2.687833</v>
      </c>
    </row>
    <row r="61" spans="1:19" ht="12.75">
      <c r="A61" s="6">
        <f t="shared" si="19"/>
        <v>34880</v>
      </c>
      <c r="B61" s="9">
        <f t="shared" si="10"/>
        <v>227.85531728427762</v>
      </c>
      <c r="C61" s="9">
        <f t="shared" si="11"/>
        <v>160.1877934272298</v>
      </c>
      <c r="D61" s="9">
        <f t="shared" si="12"/>
        <v>161.34453864999708</v>
      </c>
      <c r="E61" s="9">
        <f t="shared" si="13"/>
        <v>182.56814593315968</v>
      </c>
      <c r="F61" s="9">
        <f t="shared" si="14"/>
        <v>189.48737432779993</v>
      </c>
      <c r="G61" s="9">
        <f t="shared" si="15"/>
        <v>60.872894173311614</v>
      </c>
      <c r="H61" s="9">
        <f t="shared" si="16"/>
        <v>187.09525457621916</v>
      </c>
      <c r="I61" s="9">
        <f t="shared" si="17"/>
        <v>134.0071731111274</v>
      </c>
      <c r="J61" s="9">
        <f t="shared" si="1"/>
        <v>3.63630652456765</v>
      </c>
      <c r="K61" s="9">
        <f t="shared" si="2"/>
        <v>5.785</v>
      </c>
      <c r="L61" s="60" t="e">
        <f t="shared" si="3"/>
        <v>#N/A</v>
      </c>
      <c r="M61" s="9">
        <f t="shared" si="4"/>
        <v>2.57752619162548</v>
      </c>
      <c r="N61" s="9">
        <f t="shared" si="5"/>
        <v>0.042833</v>
      </c>
      <c r="O61" s="60" t="e">
        <f t="shared" si="6"/>
        <v>#N/A</v>
      </c>
      <c r="P61" s="9">
        <f t="shared" si="7"/>
        <v>1.59089994430542</v>
      </c>
      <c r="Q61" s="60" t="e">
        <f t="shared" si="8"/>
        <v>#N/A</v>
      </c>
      <c r="R61" s="9">
        <f t="shared" si="18"/>
        <v>304.3974210613325</v>
      </c>
      <c r="S61" s="9">
        <f t="shared" si="9"/>
        <v>2.646749</v>
      </c>
    </row>
    <row r="62" spans="1:19" ht="12.75">
      <c r="A62" s="6">
        <f t="shared" si="19"/>
        <v>34911</v>
      </c>
      <c r="B62" s="9">
        <f t="shared" si="10"/>
        <v>229.88900667201025</v>
      </c>
      <c r="C62" s="9">
        <f t="shared" si="11"/>
        <v>161.12676056338032</v>
      </c>
      <c r="D62" s="9">
        <f t="shared" si="12"/>
        <v>169.44898693154605</v>
      </c>
      <c r="E62" s="9">
        <f t="shared" si="13"/>
        <v>188.56971673270394</v>
      </c>
      <c r="F62" s="9">
        <f t="shared" si="14"/>
        <v>198.25374093991124</v>
      </c>
      <c r="G62" s="9">
        <f t="shared" si="15"/>
        <v>69.93053293029259</v>
      </c>
      <c r="H62" s="9">
        <f t="shared" si="16"/>
        <v>195.7689201661284</v>
      </c>
      <c r="I62" s="9">
        <f t="shared" si="17"/>
        <v>143.75038773113044</v>
      </c>
      <c r="J62" s="9">
        <f t="shared" si="1"/>
        <v>3.61977355823144</v>
      </c>
      <c r="K62" s="9">
        <f t="shared" si="2"/>
        <v>5.792</v>
      </c>
      <c r="L62" s="60" t="e">
        <f t="shared" si="3"/>
        <v>#N/A</v>
      </c>
      <c r="M62" s="9">
        <f t="shared" si="4"/>
        <v>2.67590659366986</v>
      </c>
      <c r="N62" s="9">
        <f t="shared" si="5"/>
        <v>0.041116</v>
      </c>
      <c r="O62" s="60" t="e">
        <f t="shared" si="6"/>
        <v>#N/A</v>
      </c>
      <c r="P62" s="9">
        <f t="shared" si="7"/>
        <v>1.60010004043579</v>
      </c>
      <c r="Q62" s="60" t="e">
        <f t="shared" si="8"/>
        <v>#N/A</v>
      </c>
      <c r="R62" s="9">
        <f t="shared" si="18"/>
        <v>312.5607667589685</v>
      </c>
      <c r="S62" s="9">
        <f t="shared" si="9"/>
        <v>2.637643</v>
      </c>
    </row>
    <row r="63" spans="1:19" ht="12.75">
      <c r="A63" s="6">
        <f t="shared" si="19"/>
        <v>34942</v>
      </c>
      <c r="B63" s="9">
        <f t="shared" si="10"/>
        <v>234.31252970761318</v>
      </c>
      <c r="C63" s="9">
        <f t="shared" si="11"/>
        <v>161.4084507042248</v>
      </c>
      <c r="D63" s="9">
        <f t="shared" si="12"/>
        <v>165.70439900411898</v>
      </c>
      <c r="E63" s="9">
        <f t="shared" si="13"/>
        <v>188.93425388101656</v>
      </c>
      <c r="F63" s="9">
        <f t="shared" si="14"/>
        <v>200.15782090250184</v>
      </c>
      <c r="G63" s="9">
        <f t="shared" si="15"/>
        <v>75.96729550571071</v>
      </c>
      <c r="H63" s="9">
        <f t="shared" si="16"/>
        <v>194.40086140593766</v>
      </c>
      <c r="I63" s="9">
        <f t="shared" si="17"/>
        <v>146.10520244848382</v>
      </c>
      <c r="J63" s="9">
        <f t="shared" si="1"/>
        <v>3.65767211528495</v>
      </c>
      <c r="K63" s="9">
        <f t="shared" si="2"/>
        <v>5.6661</v>
      </c>
      <c r="L63" s="60" t="e">
        <f t="shared" si="3"/>
        <v>#N/A</v>
      </c>
      <c r="M63" s="9">
        <f t="shared" si="4"/>
        <v>2.75374220759658</v>
      </c>
      <c r="N63" s="9">
        <f t="shared" si="5"/>
        <v>0.037346</v>
      </c>
      <c r="O63" s="60" t="e">
        <f t="shared" si="6"/>
        <v>#N/A</v>
      </c>
      <c r="P63" s="9">
        <f t="shared" si="7"/>
        <v>1.54910004138947</v>
      </c>
      <c r="Q63" s="60" t="e">
        <f t="shared" si="8"/>
        <v>#N/A</v>
      </c>
      <c r="R63" s="9">
        <f t="shared" si="18"/>
        <v>303.514624059762</v>
      </c>
      <c r="S63" s="9">
        <f t="shared" si="9"/>
        <v>2.723039</v>
      </c>
    </row>
    <row r="64" spans="1:19" ht="12.75">
      <c r="A64" s="6">
        <f t="shared" si="19"/>
        <v>34972</v>
      </c>
      <c r="B64" s="9">
        <f t="shared" si="10"/>
        <v>240.73474924814636</v>
      </c>
      <c r="C64" s="9">
        <f t="shared" si="11"/>
        <v>161.59624413145553</v>
      </c>
      <c r="D64" s="9">
        <f t="shared" si="12"/>
        <v>170.5630939867626</v>
      </c>
      <c r="E64" s="9">
        <f t="shared" si="13"/>
        <v>196.82447270465818</v>
      </c>
      <c r="F64" s="9">
        <f t="shared" si="14"/>
        <v>203.01321019406134</v>
      </c>
      <c r="G64" s="9">
        <f t="shared" si="15"/>
        <v>75.1112324314396</v>
      </c>
      <c r="H64" s="9">
        <f t="shared" si="16"/>
        <v>202.2967620366099</v>
      </c>
      <c r="I64" s="9">
        <f t="shared" si="17"/>
        <v>141.9697900354975</v>
      </c>
      <c r="J64" s="9">
        <f t="shared" si="1"/>
        <v>3.65122888680503</v>
      </c>
      <c r="K64" s="9">
        <f t="shared" si="2"/>
        <v>5.7788</v>
      </c>
      <c r="L64" s="60" t="e">
        <f t="shared" si="3"/>
        <v>#N/A</v>
      </c>
      <c r="M64" s="9">
        <f t="shared" si="4"/>
        <v>2.75587774740206</v>
      </c>
      <c r="N64" s="9">
        <f t="shared" si="5"/>
        <v>0.037013</v>
      </c>
      <c r="O64" s="60" t="e">
        <f t="shared" si="6"/>
        <v>#N/A</v>
      </c>
      <c r="P64" s="9">
        <f t="shared" si="7"/>
        <v>1.58270001411438</v>
      </c>
      <c r="Q64" s="60" t="e">
        <f t="shared" si="8"/>
        <v>#N/A</v>
      </c>
      <c r="R64" s="9">
        <f t="shared" si="18"/>
        <v>318.93866109067625</v>
      </c>
      <c r="S64" s="9">
        <f t="shared" si="9"/>
        <v>2.710761</v>
      </c>
    </row>
    <row r="65" spans="1:19" ht="12.75">
      <c r="A65" s="6">
        <f t="shared" si="19"/>
        <v>35003</v>
      </c>
      <c r="B65" s="9">
        <f t="shared" si="10"/>
        <v>246.06106379832195</v>
      </c>
      <c r="C65" s="9">
        <f t="shared" si="11"/>
        <v>162.15962441314454</v>
      </c>
      <c r="D65" s="9">
        <f t="shared" si="12"/>
        <v>167.90936529478032</v>
      </c>
      <c r="E65" s="9">
        <f t="shared" si="13"/>
        <v>196.06582337959188</v>
      </c>
      <c r="F65" s="9">
        <f t="shared" si="14"/>
        <v>204.62649053074594</v>
      </c>
      <c r="G65" s="9">
        <f t="shared" si="15"/>
        <v>74.02765181009781</v>
      </c>
      <c r="H65" s="9">
        <f t="shared" si="16"/>
        <v>201.16905091524393</v>
      </c>
      <c r="I65" s="9">
        <f t="shared" si="17"/>
        <v>138.19848697939224</v>
      </c>
      <c r="J65" s="9">
        <f t="shared" si="1"/>
        <v>3.64674554268405</v>
      </c>
      <c r="K65" s="9">
        <f t="shared" si="2"/>
        <v>5.7542</v>
      </c>
      <c r="L65" s="60" t="e">
        <f t="shared" si="3"/>
        <v>#N/A</v>
      </c>
      <c r="M65" s="9">
        <f t="shared" si="4"/>
        <v>2.77391058889299</v>
      </c>
      <c r="N65" s="9">
        <f t="shared" si="5"/>
        <v>0.035667</v>
      </c>
      <c r="O65" s="60" t="e">
        <f t="shared" si="6"/>
        <v>#N/A</v>
      </c>
      <c r="P65" s="9">
        <f t="shared" si="7"/>
        <v>1.57790005207062</v>
      </c>
      <c r="Q65" s="60" t="e">
        <f t="shared" si="8"/>
        <v>#N/A</v>
      </c>
      <c r="R65" s="9">
        <f t="shared" si="18"/>
        <v>323.4352721007606</v>
      </c>
      <c r="S65" s="9">
        <f t="shared" si="9"/>
        <v>2.711304</v>
      </c>
    </row>
    <row r="66" spans="1:19" ht="12.75">
      <c r="A66" s="6">
        <f t="shared" si="19"/>
        <v>35033</v>
      </c>
      <c r="B66" s="9">
        <f t="shared" si="10"/>
        <v>252.9720649203077</v>
      </c>
      <c r="C66" s="9">
        <f t="shared" si="11"/>
        <v>162.6291079812198</v>
      </c>
      <c r="D66" s="9">
        <f t="shared" si="12"/>
        <v>173.77139246492453</v>
      </c>
      <c r="E66" s="9">
        <f t="shared" si="13"/>
        <v>204.55335808663548</v>
      </c>
      <c r="F66" s="9">
        <f t="shared" si="14"/>
        <v>212.93985270049112</v>
      </c>
      <c r="G66" s="9">
        <f t="shared" si="15"/>
        <v>78.59720714453726</v>
      </c>
      <c r="H66" s="9">
        <f t="shared" si="16"/>
        <v>214.1122519612369</v>
      </c>
      <c r="I66" s="9">
        <f t="shared" si="17"/>
        <v>144.83303530585945</v>
      </c>
      <c r="J66" s="9">
        <f t="shared" si="1"/>
        <v>3.66701521451904</v>
      </c>
      <c r="K66" s="9">
        <f t="shared" si="2"/>
        <v>5.6087</v>
      </c>
      <c r="L66" s="60" t="e">
        <f t="shared" si="3"/>
        <v>#N/A</v>
      </c>
      <c r="M66" s="9">
        <f t="shared" si="4"/>
        <v>2.72637561797953</v>
      </c>
      <c r="N66" s="9">
        <f t="shared" si="5"/>
        <v>0.036118</v>
      </c>
      <c r="O66" s="60" t="e">
        <f t="shared" si="6"/>
        <v>#N/A</v>
      </c>
      <c r="P66" s="9">
        <f t="shared" si="7"/>
        <v>1.52950000762939</v>
      </c>
      <c r="Q66" s="60" t="e">
        <f t="shared" si="8"/>
        <v>#N/A</v>
      </c>
      <c r="R66" s="9">
        <f t="shared" si="18"/>
        <v>324.4602349045298</v>
      </c>
      <c r="S66" s="9">
        <f t="shared" si="9"/>
        <v>2.700515</v>
      </c>
    </row>
    <row r="67" spans="1:19" ht="12.75">
      <c r="A67" s="6">
        <f t="shared" si="19"/>
        <v>35064</v>
      </c>
      <c r="B67" s="9">
        <f t="shared" si="10"/>
        <v>264.08190120697185</v>
      </c>
      <c r="C67" s="9">
        <f t="shared" si="11"/>
        <v>163.8497652582164</v>
      </c>
      <c r="D67" s="9">
        <f t="shared" si="12"/>
        <v>178.8843232202005</v>
      </c>
      <c r="E67" s="9">
        <f t="shared" si="13"/>
        <v>208.41921306830812</v>
      </c>
      <c r="F67" s="9">
        <f t="shared" si="14"/>
        <v>215.44745148468562</v>
      </c>
      <c r="G67" s="9">
        <f t="shared" si="15"/>
        <v>83.30911818710518</v>
      </c>
      <c r="H67" s="9">
        <f t="shared" si="16"/>
        <v>213.54022458083384</v>
      </c>
      <c r="I67" s="9">
        <f t="shared" si="17"/>
        <v>144.44104339384563</v>
      </c>
      <c r="J67" s="9">
        <f t="shared" si="1"/>
        <v>3.64543352646425</v>
      </c>
      <c r="K67" s="9">
        <f t="shared" si="2"/>
        <v>5.6599</v>
      </c>
      <c r="L67" s="60" t="e">
        <f t="shared" si="3"/>
        <v>#N/A</v>
      </c>
      <c r="M67" s="9">
        <f t="shared" si="4"/>
        <v>2.71171923538364</v>
      </c>
      <c r="N67" s="9">
        <f t="shared" si="5"/>
        <v>0.035341</v>
      </c>
      <c r="O67" s="60" t="e">
        <f t="shared" si="6"/>
        <v>#N/A</v>
      </c>
      <c r="P67" s="9">
        <f t="shared" si="7"/>
        <v>1.55260002613068</v>
      </c>
      <c r="Q67" s="60" t="e">
        <f t="shared" si="8"/>
        <v>#N/A</v>
      </c>
      <c r="R67" s="9">
        <f t="shared" si="18"/>
        <v>333.0467845924947</v>
      </c>
      <c r="S67" s="9">
        <f t="shared" si="9"/>
        <v>2.672916</v>
      </c>
    </row>
    <row r="68" spans="1:19" ht="12.75">
      <c r="A68" s="6">
        <f t="shared" si="19"/>
        <v>35095</v>
      </c>
      <c r="B68" s="9">
        <f t="shared" si="10"/>
        <v>291.95183665226244</v>
      </c>
      <c r="C68" s="9">
        <f t="shared" si="11"/>
        <v>165.91549295774655</v>
      </c>
      <c r="D68" s="9">
        <f t="shared" si="12"/>
        <v>182.15223149264904</v>
      </c>
      <c r="E68" s="9">
        <f t="shared" si="13"/>
        <v>215.44710381549461</v>
      </c>
      <c r="F68" s="9">
        <f t="shared" si="14"/>
        <v>220.05786766425075</v>
      </c>
      <c r="G68" s="9">
        <f t="shared" si="15"/>
        <v>87.26987749022891</v>
      </c>
      <c r="H68" s="9">
        <f t="shared" si="16"/>
        <v>219.76907398861727</v>
      </c>
      <c r="I68" s="9">
        <f t="shared" si="17"/>
        <v>157.6349457721799</v>
      </c>
      <c r="J68" s="9">
        <f t="shared" si="1"/>
        <v>3.64983459415628</v>
      </c>
      <c r="K68" s="9">
        <f t="shared" si="2"/>
        <v>5.5149</v>
      </c>
      <c r="L68" s="60" t="e">
        <f t="shared" si="3"/>
        <v>#N/A</v>
      </c>
      <c r="M68" s="9">
        <f t="shared" si="4"/>
        <v>2.71817263414292</v>
      </c>
      <c r="N68" s="9">
        <f t="shared" si="5"/>
        <v>0.03414</v>
      </c>
      <c r="O68" s="60" t="e">
        <f t="shared" si="6"/>
        <v>#N/A</v>
      </c>
      <c r="P68" s="9">
        <f t="shared" si="7"/>
        <v>1.5110000371933</v>
      </c>
      <c r="Q68" s="60" t="e">
        <f t="shared" si="8"/>
        <v>#N/A</v>
      </c>
      <c r="R68" s="9">
        <f t="shared" si="18"/>
        <v>375.5662092907919</v>
      </c>
      <c r="S68" s="9">
        <f t="shared" si="9"/>
        <v>2.652542</v>
      </c>
    </row>
    <row r="69" spans="1:19" ht="12.75">
      <c r="A69" s="6">
        <f t="shared" si="19"/>
        <v>35124</v>
      </c>
      <c r="B69" s="9">
        <f t="shared" si="10"/>
        <v>284.3672691520719</v>
      </c>
      <c r="C69" s="9">
        <f t="shared" si="11"/>
        <v>166.1032863849757</v>
      </c>
      <c r="D69" s="9">
        <f t="shared" si="12"/>
        <v>183.29505059878034</v>
      </c>
      <c r="E69" s="9">
        <f t="shared" si="13"/>
        <v>217.3493762908962</v>
      </c>
      <c r="F69" s="9">
        <f t="shared" si="14"/>
        <v>218.80260696750068</v>
      </c>
      <c r="G69" s="9">
        <f t="shared" si="15"/>
        <v>84.38766708975021</v>
      </c>
      <c r="H69" s="9">
        <f t="shared" si="16"/>
        <v>224.93462544223976</v>
      </c>
      <c r="I69" s="9">
        <f t="shared" si="17"/>
        <v>160.1497613621414</v>
      </c>
      <c r="J69" s="9">
        <f t="shared" si="1"/>
        <v>3.87001118195438</v>
      </c>
      <c r="K69" s="9">
        <f t="shared" si="2"/>
        <v>5.9246</v>
      </c>
      <c r="L69" s="60" t="e">
        <f t="shared" si="3"/>
        <v>#N/A</v>
      </c>
      <c r="M69" s="9">
        <f t="shared" si="4"/>
        <v>2.95919292315636</v>
      </c>
      <c r="N69" s="9">
        <f t="shared" si="5"/>
        <v>0.036799</v>
      </c>
      <c r="O69" s="60" t="e">
        <f t="shared" si="6"/>
        <v>#N/A</v>
      </c>
      <c r="P69" s="9">
        <f t="shared" si="7"/>
        <v>1.53090000152588</v>
      </c>
      <c r="Q69" s="60" t="e">
        <f t="shared" si="8"/>
        <v>#N/A</v>
      </c>
      <c r="R69" s="9">
        <f t="shared" si="18"/>
        <v>367.82939328814683</v>
      </c>
      <c r="S69" s="9">
        <f t="shared" si="9"/>
        <v>2.821104</v>
      </c>
    </row>
    <row r="70" spans="1:19" ht="12.75">
      <c r="A70" s="6">
        <f t="shared" si="19"/>
        <v>35155</v>
      </c>
      <c r="B70" s="9">
        <f t="shared" si="10"/>
        <v>287.75797383327534</v>
      </c>
      <c r="C70" s="9">
        <f t="shared" si="11"/>
        <v>167.51173708920143</v>
      </c>
      <c r="D70" s="9">
        <f t="shared" si="12"/>
        <v>186.3787646068833</v>
      </c>
      <c r="E70" s="9">
        <f t="shared" si="13"/>
        <v>219.3674566023844</v>
      </c>
      <c r="F70" s="9">
        <f t="shared" si="14"/>
        <v>219.02764788403096</v>
      </c>
      <c r="G70" s="9">
        <f t="shared" si="15"/>
        <v>89.76103948599301</v>
      </c>
      <c r="H70" s="9">
        <f t="shared" si="16"/>
        <v>230.08383325642217</v>
      </c>
      <c r="I70" s="9">
        <f t="shared" si="17"/>
        <v>161.01309798366194</v>
      </c>
      <c r="J70" s="9">
        <f t="shared" si="1"/>
        <v>3.97825104000637</v>
      </c>
      <c r="K70" s="9">
        <f t="shared" si="2"/>
        <v>6.0728</v>
      </c>
      <c r="L70" s="60" t="e">
        <f t="shared" si="3"/>
        <v>#N/A</v>
      </c>
      <c r="M70" s="9">
        <f t="shared" si="4"/>
        <v>3.11186265868534</v>
      </c>
      <c r="N70" s="9">
        <f t="shared" si="5"/>
        <v>0.03725</v>
      </c>
      <c r="O70" s="60" t="e">
        <f t="shared" si="6"/>
        <v>#N/A</v>
      </c>
      <c r="P70" s="9">
        <f t="shared" si="7"/>
        <v>1.52649998664856</v>
      </c>
      <c r="Q70" s="60" t="e">
        <f t="shared" si="8"/>
        <v>#N/A</v>
      </c>
      <c r="R70" s="9">
        <f t="shared" si="18"/>
        <v>362.2747561580427</v>
      </c>
      <c r="S70" s="9">
        <f t="shared" si="9"/>
        <v>2.919896</v>
      </c>
    </row>
    <row r="71" spans="1:19" ht="12.75">
      <c r="A71" s="6">
        <f t="shared" si="19"/>
        <v>35185</v>
      </c>
      <c r="B71" s="9">
        <f t="shared" si="10"/>
        <v>301.1379345452923</v>
      </c>
      <c r="C71" s="9">
        <f t="shared" si="11"/>
        <v>168.5446009389673</v>
      </c>
      <c r="D71" s="9">
        <f t="shared" si="12"/>
        <v>190.7950555662632</v>
      </c>
      <c r="E71" s="9">
        <f t="shared" si="13"/>
        <v>222.54178760444123</v>
      </c>
      <c r="F71" s="9">
        <f t="shared" si="14"/>
        <v>226.9084638765491</v>
      </c>
      <c r="G71" s="9">
        <f t="shared" si="15"/>
        <v>92.42135109194571</v>
      </c>
      <c r="H71" s="9">
        <f t="shared" si="16"/>
        <v>231.28268727888027</v>
      </c>
      <c r="I71" s="9">
        <f t="shared" si="17"/>
        <v>163.42565481396764</v>
      </c>
      <c r="J71" s="9">
        <f aca="true" t="shared" si="20" ref="J71:J134">VLOOKUP($A71,DATA,$J$1)</f>
        <v>4.32233791933473</v>
      </c>
      <c r="K71" s="9">
        <f aca="true" t="shared" si="21" ref="K71:K134">VLOOKUP($A71,DATA,$K$1)</f>
        <v>6.4861</v>
      </c>
      <c r="L71" s="60" t="e">
        <f aca="true" t="shared" si="22" ref="L71:L134">VLOOKUP($A71,DATA,$L$1)</f>
        <v>#N/A</v>
      </c>
      <c r="M71" s="9">
        <f aca="true" t="shared" si="23" ref="M71:M134">VLOOKUP($A71,DATA,$M$1)</f>
        <v>3.39853306048137</v>
      </c>
      <c r="N71" s="9">
        <f aca="true" t="shared" si="24" ref="N71:N134">VLOOKUP($A71,DATA,$N$1)</f>
        <v>0.041263</v>
      </c>
      <c r="O71" s="60" t="e">
        <f aca="true" t="shared" si="25" ref="O71:O134">VLOOKUP($A71,DATA,$O$1)</f>
        <v>#N/A</v>
      </c>
      <c r="P71" s="9">
        <f aca="true" t="shared" si="26" ref="P71:P134">VLOOKUP($A71,DATA,$P$1)</f>
        <v>1.50059998035431</v>
      </c>
      <c r="Q71" s="60" t="e">
        <f aca="true" t="shared" si="27" ref="Q71:Q134">VLOOKUP($A71,DATA,$Q$1)</f>
        <v>#N/A</v>
      </c>
      <c r="R71" s="9">
        <f t="shared" si="18"/>
        <v>362.52373197016044</v>
      </c>
      <c r="S71" s="9">
        <f aca="true" t="shared" si="28" ref="S71:S134">VLOOKUP($A71,DATA,$S$1)</f>
        <v>3.174792</v>
      </c>
    </row>
    <row r="72" spans="1:19" ht="12.75">
      <c r="A72" s="6">
        <f t="shared" si="19"/>
        <v>35216</v>
      </c>
      <c r="B72" s="9">
        <f aca="true" t="shared" si="29" ref="B72:B135">B71*(1+(VLOOKUP($A72,DATA,$B$1)-VLOOKUP($A71,DATA,$B$1))/VLOOKUP($A71,DATA,$B$1))</f>
        <v>295.4074304447369</v>
      </c>
      <c r="C72" s="9">
        <f aca="true" t="shared" si="30" ref="C72:C135">C71*(1+(VLOOKUP($A72,DATA,$C$1)-VLOOKUP($A71,DATA,$C$1))/VLOOKUP($A71,DATA,$C$1))</f>
        <v>169.6713615023469</v>
      </c>
      <c r="D72" s="9">
        <f aca="true" t="shared" si="31" ref="D72:D135">D71*(1+(VLOOKUP($A72,DATA,$D$1)-VLOOKUP($A71,DATA,$D$1))/VLOOKUP($A71,DATA,$D$1))</f>
        <v>190.99425162883756</v>
      </c>
      <c r="E72" s="9">
        <f aca="true" t="shared" si="32" ref="E72:E135">E71*(1+(VLOOKUP($A72,DATA,$E$1)-VLOOKUP($A71,DATA,$E$1))/VLOOKUP($A71,DATA,$E$1))</f>
        <v>228.1426001534249</v>
      </c>
      <c r="F72" s="9">
        <f aca="true" t="shared" si="33" ref="F72:F135">F71*(1+(VLOOKUP($A72,DATA,$F$1)-VLOOKUP($A71,DATA,$F$1))/VLOOKUP($A71,DATA,$F$1))</f>
        <v>223.52262099602535</v>
      </c>
      <c r="G72" s="9">
        <f aca="true" t="shared" si="34" ref="G72:G135">G71*(1+(VLOOKUP($A72,DATA,$G$1)-VLOOKUP($A71,DATA,$G$1))/VLOOKUP($A71,DATA,$G$1))</f>
        <v>92.0644764433798</v>
      </c>
      <c r="H72" s="9">
        <f aca="true" t="shared" si="35" ref="H72:H135">H71*(1+(VLOOKUP($A72,DATA,$H$1)-VLOOKUP($A71,DATA,$H$1))/VLOOKUP($A71,DATA,$H$1))</f>
        <v>234.48123365636067</v>
      </c>
      <c r="I72" s="9">
        <f aca="true" t="shared" si="36" ref="I72:I135">I71*(1+(VLOOKUP($A72,DATA,$I$1)-VLOOKUP($A71,DATA,$I$1))/VLOOKUP($A71,DATA,$I$1))</f>
        <v>165.84809665770672</v>
      </c>
      <c r="J72" s="9">
        <f t="shared" si="20"/>
        <v>4.36001052217809</v>
      </c>
      <c r="K72" s="9">
        <f t="shared" si="21"/>
        <v>6.7554</v>
      </c>
      <c r="L72" s="60" t="e">
        <f t="shared" si="22"/>
        <v>#N/A</v>
      </c>
      <c r="M72" s="9">
        <f t="shared" si="23"/>
        <v>3.48126777004728</v>
      </c>
      <c r="N72" s="9">
        <f t="shared" si="24"/>
        <v>0.040333</v>
      </c>
      <c r="O72" s="60" t="e">
        <f t="shared" si="25"/>
        <v>#N/A</v>
      </c>
      <c r="P72" s="9">
        <f t="shared" si="26"/>
        <v>1.54939997196198</v>
      </c>
      <c r="Q72" s="60" t="e">
        <f t="shared" si="27"/>
        <v>#N/A</v>
      </c>
      <c r="R72" s="9">
        <f aca="true" t="shared" si="37" ref="R72:R135">R71*(1+(VLOOKUP($A72,DATA,$R$1)-VLOOKUP($A71,DATA,$R$1))/VLOOKUP($A71,DATA,$R$1))</f>
        <v>372.4251942469831</v>
      </c>
      <c r="S72" s="9">
        <f t="shared" si="28"/>
        <v>3.180059</v>
      </c>
    </row>
    <row r="73" spans="1:19" ht="12.75">
      <c r="A73" s="6">
        <f aca="true" t="shared" si="38" ref="A73:A136">IF(A72&lt;$A$2,EOMONTH(A72,1),NA())</f>
        <v>35246</v>
      </c>
      <c r="B73" s="9">
        <f t="shared" si="29"/>
        <v>296.43782478061195</v>
      </c>
      <c r="C73" s="9">
        <f t="shared" si="30"/>
        <v>171.173708920188</v>
      </c>
      <c r="D73" s="9">
        <f t="shared" si="31"/>
        <v>191.99430527765242</v>
      </c>
      <c r="E73" s="9">
        <f t="shared" si="32"/>
        <v>228.94129207317823</v>
      </c>
      <c r="F73" s="9">
        <f t="shared" si="33"/>
        <v>222.0306289455227</v>
      </c>
      <c r="G73" s="9">
        <f t="shared" si="34"/>
        <v>94.47366335537629</v>
      </c>
      <c r="H73" s="9">
        <f t="shared" si="35"/>
        <v>235.11479003230284</v>
      </c>
      <c r="I73" s="9">
        <f t="shared" si="36"/>
        <v>169.8334613840248</v>
      </c>
      <c r="J73" s="9">
        <f t="shared" si="20"/>
        <v>4.33035136205706</v>
      </c>
      <c r="K73" s="9">
        <f t="shared" si="21"/>
        <v>6.7285</v>
      </c>
      <c r="L73" s="60" t="e">
        <f t="shared" si="22"/>
        <v>#N/A</v>
      </c>
      <c r="M73" s="9">
        <f t="shared" si="23"/>
        <v>3.40821591240515</v>
      </c>
      <c r="N73" s="9">
        <f t="shared" si="24"/>
        <v>0.039482</v>
      </c>
      <c r="O73" s="60" t="e">
        <f t="shared" si="25"/>
        <v>#N/A</v>
      </c>
      <c r="P73" s="9">
        <f t="shared" si="26"/>
        <v>1.55379998683929</v>
      </c>
      <c r="Q73" s="60" t="e">
        <f t="shared" si="27"/>
        <v>#N/A</v>
      </c>
      <c r="R73" s="9">
        <f t="shared" si="37"/>
        <v>364.35774508183187</v>
      </c>
      <c r="S73" s="9">
        <f t="shared" si="28"/>
        <v>3.170979</v>
      </c>
    </row>
    <row r="74" spans="1:19" ht="12.75">
      <c r="A74" s="6">
        <f t="shared" si="38"/>
        <v>35277</v>
      </c>
      <c r="B74" s="9">
        <f t="shared" si="29"/>
        <v>285.34812649399754</v>
      </c>
      <c r="C74" s="9">
        <f t="shared" si="30"/>
        <v>172.58215962441375</v>
      </c>
      <c r="D74" s="9">
        <f t="shared" si="31"/>
        <v>185.24399282298072</v>
      </c>
      <c r="E74" s="9">
        <f t="shared" si="32"/>
        <v>218.7593408490462</v>
      </c>
      <c r="F74" s="9">
        <f t="shared" si="33"/>
        <v>222.44710077156896</v>
      </c>
      <c r="G74" s="9">
        <f t="shared" si="34"/>
        <v>86.76708299945768</v>
      </c>
      <c r="H74" s="9">
        <f t="shared" si="35"/>
        <v>224.73561759729284</v>
      </c>
      <c r="I74" s="9">
        <f t="shared" si="36"/>
        <v>163.32475950444058</v>
      </c>
      <c r="J74" s="9">
        <f t="shared" si="20"/>
        <v>4.50754599138778</v>
      </c>
      <c r="K74" s="9">
        <f t="shared" si="21"/>
        <v>7.0187</v>
      </c>
      <c r="L74" s="60" t="e">
        <f t="shared" si="22"/>
        <v>#N/A</v>
      </c>
      <c r="M74" s="9">
        <f t="shared" si="23"/>
        <v>3.48357150734781</v>
      </c>
      <c r="N74" s="9">
        <f t="shared" si="24"/>
        <v>0.042236</v>
      </c>
      <c r="O74" s="60" t="e">
        <f t="shared" si="25"/>
        <v>#N/A</v>
      </c>
      <c r="P74" s="9">
        <f t="shared" si="26"/>
        <v>1.55710005760193</v>
      </c>
      <c r="Q74" s="60" t="e">
        <f t="shared" si="27"/>
        <v>#N/A</v>
      </c>
      <c r="R74" s="9">
        <f t="shared" si="37"/>
        <v>353.1492808728717</v>
      </c>
      <c r="S74" s="9">
        <f t="shared" si="28"/>
        <v>3.279766</v>
      </c>
    </row>
    <row r="75" spans="1:19" ht="12.75">
      <c r="A75" s="6">
        <f t="shared" si="38"/>
        <v>35308</v>
      </c>
      <c r="B75" s="9">
        <f t="shared" si="29"/>
        <v>290.94518526706315</v>
      </c>
      <c r="C75" s="9">
        <f t="shared" si="30"/>
        <v>173.52112676056262</v>
      </c>
      <c r="D75" s="9">
        <f t="shared" si="31"/>
        <v>187.40862315284144</v>
      </c>
      <c r="E75" s="9">
        <f t="shared" si="32"/>
        <v>223.2795017970156</v>
      </c>
      <c r="F75" s="9">
        <f t="shared" si="33"/>
        <v>234.0849310264205</v>
      </c>
      <c r="G75" s="9">
        <f t="shared" si="34"/>
        <v>84.56180648764636</v>
      </c>
      <c r="H75" s="9">
        <f t="shared" si="35"/>
        <v>229.78772496539003</v>
      </c>
      <c r="I75" s="9">
        <f t="shared" si="36"/>
        <v>166.51891412104862</v>
      </c>
      <c r="J75" s="9">
        <f t="shared" si="20"/>
        <v>4.48752405731992</v>
      </c>
      <c r="K75" s="9">
        <f t="shared" si="21"/>
        <v>7.014</v>
      </c>
      <c r="L75" s="60" t="e">
        <f t="shared" si="22"/>
        <v>#N/A</v>
      </c>
      <c r="M75" s="9">
        <f t="shared" si="23"/>
        <v>3.55067330257411</v>
      </c>
      <c r="N75" s="9">
        <f t="shared" si="24"/>
        <v>0.041322</v>
      </c>
      <c r="O75" s="60" t="e">
        <f t="shared" si="25"/>
        <v>#N/A</v>
      </c>
      <c r="P75" s="9">
        <f t="shared" si="26"/>
        <v>1.56299996376038</v>
      </c>
      <c r="Q75" s="60" t="e">
        <f t="shared" si="27"/>
        <v>#N/A</v>
      </c>
      <c r="R75" s="9">
        <f t="shared" si="37"/>
        <v>368.9535460406681</v>
      </c>
      <c r="S75" s="9">
        <f t="shared" si="28"/>
        <v>3.279716</v>
      </c>
    </row>
    <row r="76" spans="1:19" ht="12.75">
      <c r="A76" s="6">
        <f t="shared" si="38"/>
        <v>35338</v>
      </c>
      <c r="B76" s="9">
        <f t="shared" si="29"/>
        <v>299.37971310885644</v>
      </c>
      <c r="C76" s="9">
        <f t="shared" si="30"/>
        <v>175.2454460093895</v>
      </c>
      <c r="D76" s="9">
        <f t="shared" si="31"/>
        <v>194.78096381089384</v>
      </c>
      <c r="E76" s="9">
        <f t="shared" si="32"/>
        <v>235.7432163109276</v>
      </c>
      <c r="F76" s="9">
        <f t="shared" si="33"/>
        <v>240.02951835398653</v>
      </c>
      <c r="G76" s="9">
        <f t="shared" si="34"/>
        <v>90.38811742857357</v>
      </c>
      <c r="H76" s="9">
        <f t="shared" si="35"/>
        <v>238.16528226426715</v>
      </c>
      <c r="I76" s="9">
        <f t="shared" si="36"/>
        <v>176.36234232551436</v>
      </c>
      <c r="J76" s="9">
        <f t="shared" si="20"/>
        <v>4.53652292266341</v>
      </c>
      <c r="K76" s="9">
        <f t="shared" si="21"/>
        <v>7.0924</v>
      </c>
      <c r="L76" s="60" t="e">
        <f t="shared" si="22"/>
        <v>#N/A</v>
      </c>
      <c r="M76" s="9">
        <f t="shared" si="23"/>
        <v>3.58945284693242</v>
      </c>
      <c r="N76" s="9">
        <f t="shared" si="24"/>
        <v>0.040733</v>
      </c>
      <c r="O76" s="60" t="e">
        <f t="shared" si="25"/>
        <v>#N/A</v>
      </c>
      <c r="P76" s="9">
        <f t="shared" si="26"/>
        <v>1.56340003013611</v>
      </c>
      <c r="Q76" s="60" t="e">
        <f t="shared" si="27"/>
        <v>#N/A</v>
      </c>
      <c r="R76" s="9">
        <f t="shared" si="37"/>
        <v>393.51959001487864</v>
      </c>
      <c r="S76" s="9">
        <f t="shared" si="28"/>
        <v>3.330078</v>
      </c>
    </row>
    <row r="77" spans="1:19" ht="12.75">
      <c r="A77" s="6">
        <f t="shared" si="38"/>
        <v>35369</v>
      </c>
      <c r="B77" s="9">
        <f t="shared" si="29"/>
        <v>302.7162192220249</v>
      </c>
      <c r="C77" s="9">
        <f t="shared" si="30"/>
        <v>176.90140845070465</v>
      </c>
      <c r="D77" s="9">
        <f t="shared" si="31"/>
        <v>196.17593234685745</v>
      </c>
      <c r="E77" s="9">
        <f t="shared" si="32"/>
        <v>242.1747880857832</v>
      </c>
      <c r="F77" s="9">
        <f t="shared" si="33"/>
        <v>242.01104746317526</v>
      </c>
      <c r="G77" s="9">
        <f t="shared" si="34"/>
        <v>85.81956843787344</v>
      </c>
      <c r="H77" s="9">
        <f t="shared" si="35"/>
        <v>244.90847561913563</v>
      </c>
      <c r="I77" s="9">
        <f t="shared" si="36"/>
        <v>178.63787241788128</v>
      </c>
      <c r="J77" s="9">
        <f t="shared" si="20"/>
        <v>4.69301154926033</v>
      </c>
      <c r="K77" s="9">
        <f t="shared" si="21"/>
        <v>7.6421</v>
      </c>
      <c r="L77" s="60" t="e">
        <f t="shared" si="22"/>
        <v>#N/A</v>
      </c>
      <c r="M77" s="9">
        <f t="shared" si="23"/>
        <v>3.72168097286482</v>
      </c>
      <c r="N77" s="9">
        <f t="shared" si="24"/>
        <v>0.041262</v>
      </c>
      <c r="O77" s="60" t="e">
        <f t="shared" si="25"/>
        <v>#N/A</v>
      </c>
      <c r="P77" s="9">
        <f t="shared" si="26"/>
        <v>1.62839996814728</v>
      </c>
      <c r="Q77" s="60" t="e">
        <f t="shared" si="27"/>
        <v>#N/A</v>
      </c>
      <c r="R77" s="9">
        <f t="shared" si="37"/>
        <v>412.53099685898513</v>
      </c>
      <c r="S77" s="9">
        <f t="shared" si="28"/>
        <v>3.49945</v>
      </c>
    </row>
    <row r="78" spans="1:19" ht="12.75">
      <c r="A78" s="6">
        <f t="shared" si="38"/>
        <v>35399</v>
      </c>
      <c r="B78" s="9">
        <f t="shared" si="29"/>
        <v>292.1522221836208</v>
      </c>
      <c r="C78" s="9">
        <f t="shared" si="30"/>
        <v>177.55868544600904</v>
      </c>
      <c r="D78" s="9">
        <f t="shared" si="31"/>
        <v>207.20424103816418</v>
      </c>
      <c r="E78" s="9">
        <f t="shared" si="32"/>
        <v>260.3602736919658</v>
      </c>
      <c r="F78" s="9">
        <f t="shared" si="33"/>
        <v>247.40326163198512</v>
      </c>
      <c r="G78" s="9">
        <f t="shared" si="34"/>
        <v>88.14044868674225</v>
      </c>
      <c r="H78" s="9">
        <f t="shared" si="35"/>
        <v>264.013228734041</v>
      </c>
      <c r="I78" s="9">
        <f t="shared" si="36"/>
        <v>191.69542978334113</v>
      </c>
      <c r="J78" s="9">
        <f t="shared" si="20"/>
        <v>4.60852231135625</v>
      </c>
      <c r="K78" s="9">
        <f t="shared" si="21"/>
        <v>7.7437</v>
      </c>
      <c r="L78" s="60" t="e">
        <f t="shared" si="22"/>
        <v>#N/A</v>
      </c>
      <c r="M78" s="9">
        <f t="shared" si="23"/>
        <v>3.75324740157029</v>
      </c>
      <c r="N78" s="9">
        <f t="shared" si="24"/>
        <v>0.040498</v>
      </c>
      <c r="O78" s="60" t="e">
        <f t="shared" si="25"/>
        <v>#N/A</v>
      </c>
      <c r="P78" s="9">
        <f t="shared" si="26"/>
        <v>1.68029999732971</v>
      </c>
      <c r="Q78" s="60" t="e">
        <f t="shared" si="27"/>
        <v>#N/A</v>
      </c>
      <c r="R78" s="9">
        <f t="shared" si="37"/>
        <v>442.81699454455304</v>
      </c>
      <c r="S78" s="9">
        <f t="shared" si="28"/>
        <v>3.419607</v>
      </c>
    </row>
    <row r="79" spans="1:19" ht="12.75">
      <c r="A79" s="6">
        <f t="shared" si="38"/>
        <v>35430</v>
      </c>
      <c r="B79" s="9">
        <f t="shared" si="29"/>
        <v>289.24725352213403</v>
      </c>
      <c r="C79" s="9">
        <f t="shared" si="30"/>
        <v>179.24882629107927</v>
      </c>
      <c r="D79" s="9">
        <f t="shared" si="31"/>
        <v>203.9210329185154</v>
      </c>
      <c r="E79" s="9">
        <f t="shared" si="32"/>
        <v>255.11436148427467</v>
      </c>
      <c r="F79" s="9">
        <f t="shared" si="33"/>
        <v>251.7784077624504</v>
      </c>
      <c r="G79" s="9">
        <f t="shared" si="34"/>
        <v>81.1840556575176</v>
      </c>
      <c r="H79" s="9">
        <f t="shared" si="35"/>
        <v>261.26365174588534</v>
      </c>
      <c r="I79" s="9">
        <f t="shared" si="36"/>
        <v>193.57460492328227</v>
      </c>
      <c r="J79" s="9">
        <f t="shared" si="20"/>
        <v>4.67749634719975</v>
      </c>
      <c r="K79" s="9">
        <f t="shared" si="21"/>
        <v>8.0046</v>
      </c>
      <c r="L79" s="60" t="e">
        <f t="shared" si="22"/>
        <v>#N/A</v>
      </c>
      <c r="M79" s="9">
        <f t="shared" si="23"/>
        <v>3.71512110095256</v>
      </c>
      <c r="N79" s="9">
        <f t="shared" si="24"/>
        <v>0.040299</v>
      </c>
      <c r="O79" s="60" t="e">
        <f t="shared" si="25"/>
        <v>#N/A</v>
      </c>
      <c r="P79" s="9">
        <f t="shared" si="26"/>
        <v>1.71130001544952</v>
      </c>
      <c r="Q79" s="60" t="e">
        <f t="shared" si="27"/>
        <v>#N/A</v>
      </c>
      <c r="R79" s="9">
        <f t="shared" si="37"/>
        <v>444.73466688708896</v>
      </c>
      <c r="S79" s="9">
        <f t="shared" si="28"/>
        <v>3.412602</v>
      </c>
    </row>
    <row r="80" spans="1:19" ht="12.75">
      <c r="A80" s="6">
        <f t="shared" si="38"/>
        <v>35461</v>
      </c>
      <c r="B80" s="9">
        <f t="shared" si="29"/>
        <v>290.6307465564109</v>
      </c>
      <c r="C80" s="9">
        <f t="shared" si="30"/>
        <v>181.49276995305146</v>
      </c>
      <c r="D80" s="9">
        <f t="shared" si="31"/>
        <v>206.4136164666096</v>
      </c>
      <c r="E80" s="9">
        <f t="shared" si="32"/>
        <v>270.9866811019393</v>
      </c>
      <c r="F80" s="9">
        <f t="shared" si="33"/>
        <v>261.6655950432547</v>
      </c>
      <c r="G80" s="9">
        <f t="shared" si="34"/>
        <v>76.85954502360912</v>
      </c>
      <c r="H80" s="9">
        <f t="shared" si="35"/>
        <v>272.44366251345957</v>
      </c>
      <c r="I80" s="9">
        <f t="shared" si="36"/>
        <v>204.72721794136777</v>
      </c>
      <c r="J80" s="9">
        <f t="shared" si="20"/>
        <v>4.56648999638764</v>
      </c>
      <c r="K80" s="9">
        <f t="shared" si="21"/>
        <v>7.3178</v>
      </c>
      <c r="L80" s="60" t="e">
        <f t="shared" si="22"/>
        <v>#N/A</v>
      </c>
      <c r="M80" s="9">
        <f t="shared" si="23"/>
        <v>3.4806886513599</v>
      </c>
      <c r="N80" s="9">
        <f t="shared" si="24"/>
        <v>0.037616</v>
      </c>
      <c r="O80" s="60" t="e">
        <f t="shared" si="25"/>
        <v>#N/A</v>
      </c>
      <c r="P80" s="9">
        <f t="shared" si="26"/>
        <v>1.60249996185303</v>
      </c>
      <c r="Q80" s="60" t="e">
        <f t="shared" si="27"/>
        <v>#N/A</v>
      </c>
      <c r="R80" s="9">
        <f t="shared" si="37"/>
        <v>440.43643577450837</v>
      </c>
      <c r="S80" s="9">
        <f t="shared" si="28"/>
        <v>3.3874</v>
      </c>
    </row>
    <row r="81" spans="1:19" ht="12.75">
      <c r="A81" s="6">
        <f t="shared" si="38"/>
        <v>35489</v>
      </c>
      <c r="B81" s="9">
        <f t="shared" si="29"/>
        <v>310.8750304952368</v>
      </c>
      <c r="C81" s="9">
        <f t="shared" si="30"/>
        <v>182.45389671361482</v>
      </c>
      <c r="D81" s="9">
        <f t="shared" si="31"/>
        <v>208.8229450020168</v>
      </c>
      <c r="E81" s="9">
        <f t="shared" si="32"/>
        <v>273.0099121206279</v>
      </c>
      <c r="F81" s="9">
        <f t="shared" si="33"/>
        <v>264.2886368950199</v>
      </c>
      <c r="G81" s="9">
        <f t="shared" si="34"/>
        <v>77.8113365460856</v>
      </c>
      <c r="H81" s="9">
        <f t="shared" si="35"/>
        <v>273.8905552991849</v>
      </c>
      <c r="I81" s="9">
        <f t="shared" si="36"/>
        <v>220.55830555871822</v>
      </c>
      <c r="J81" s="9">
        <f t="shared" si="20"/>
        <v>4.4815201854974</v>
      </c>
      <c r="K81" s="9">
        <f t="shared" si="21"/>
        <v>7.3116</v>
      </c>
      <c r="L81" s="60" t="e">
        <f t="shared" si="22"/>
        <v>#N/A</v>
      </c>
      <c r="M81" s="9">
        <f t="shared" si="23"/>
        <v>3.47823632169599</v>
      </c>
      <c r="N81" s="9">
        <f t="shared" si="24"/>
        <v>0.037134</v>
      </c>
      <c r="O81" s="60" t="e">
        <f t="shared" si="25"/>
        <v>#N/A</v>
      </c>
      <c r="P81" s="9">
        <f t="shared" si="26"/>
        <v>1.63150000572205</v>
      </c>
      <c r="Q81" s="60" t="e">
        <f t="shared" si="27"/>
        <v>#N/A</v>
      </c>
      <c r="R81" s="9">
        <f t="shared" si="37"/>
        <v>442.9823111258061</v>
      </c>
      <c r="S81" s="9">
        <f t="shared" si="28"/>
        <v>3.278598</v>
      </c>
    </row>
    <row r="82" spans="1:19" ht="12.75">
      <c r="A82" s="6">
        <f t="shared" si="38"/>
        <v>35520</v>
      </c>
      <c r="B82" s="9">
        <f t="shared" si="29"/>
        <v>308.9029981940761</v>
      </c>
      <c r="C82" s="9">
        <f t="shared" si="30"/>
        <v>183.5752112676054</v>
      </c>
      <c r="D82" s="9">
        <f t="shared" si="31"/>
        <v>204.72834823247027</v>
      </c>
      <c r="E82" s="9">
        <f t="shared" si="32"/>
        <v>261.7258757074541</v>
      </c>
      <c r="F82" s="9">
        <f t="shared" si="33"/>
        <v>266.6091886836568</v>
      </c>
      <c r="G82" s="9">
        <f t="shared" si="34"/>
        <v>75.49003698732541</v>
      </c>
      <c r="H82" s="9">
        <f t="shared" si="35"/>
        <v>265.9898477157361</v>
      </c>
      <c r="I82" s="9">
        <f t="shared" si="36"/>
        <v>230.8663975670598</v>
      </c>
      <c r="J82" s="9">
        <f t="shared" si="20"/>
        <v>4.42052391975835</v>
      </c>
      <c r="K82" s="9">
        <f t="shared" si="21"/>
        <v>7.2585</v>
      </c>
      <c r="L82" s="60" t="e">
        <f t="shared" si="22"/>
        <v>#N/A</v>
      </c>
      <c r="M82" s="9">
        <f t="shared" si="23"/>
        <v>3.46500864762444</v>
      </c>
      <c r="N82" s="9">
        <f t="shared" si="24"/>
        <v>0.035705</v>
      </c>
      <c r="O82" s="60" t="e">
        <f t="shared" si="25"/>
        <v>#N/A</v>
      </c>
      <c r="P82" s="9">
        <f t="shared" si="26"/>
        <v>1.64199995994568</v>
      </c>
      <c r="Q82" s="60" t="e">
        <f t="shared" si="27"/>
        <v>#N/A</v>
      </c>
      <c r="R82" s="9">
        <f t="shared" si="37"/>
        <v>414.4156058852705</v>
      </c>
      <c r="S82" s="9">
        <f t="shared" si="28"/>
        <v>3.199974</v>
      </c>
    </row>
    <row r="83" spans="1:19" ht="12.75">
      <c r="A83" s="6">
        <f t="shared" si="38"/>
        <v>35550</v>
      </c>
      <c r="B83" s="9">
        <f t="shared" si="29"/>
        <v>312.6610970675438</v>
      </c>
      <c r="C83" s="9">
        <f t="shared" si="30"/>
        <v>185.1770892018777</v>
      </c>
      <c r="D83" s="9">
        <f t="shared" si="31"/>
        <v>211.4561083149702</v>
      </c>
      <c r="E83" s="9">
        <f t="shared" si="32"/>
        <v>277.2717069493511</v>
      </c>
      <c r="F83" s="9">
        <f t="shared" si="33"/>
        <v>275.241115267711</v>
      </c>
      <c r="G83" s="9">
        <f t="shared" si="34"/>
        <v>80.30254047283886</v>
      </c>
      <c r="H83" s="9">
        <f t="shared" si="35"/>
        <v>284.1908937086603</v>
      </c>
      <c r="I83" s="9">
        <f t="shared" si="36"/>
        <v>233.99599282007182</v>
      </c>
      <c r="J83" s="9">
        <f t="shared" si="20"/>
        <v>4.44650572995855</v>
      </c>
      <c r="K83" s="9">
        <f t="shared" si="21"/>
        <v>7.2149</v>
      </c>
      <c r="L83" s="60" t="e">
        <f t="shared" si="22"/>
        <v>#N/A</v>
      </c>
      <c r="M83" s="9">
        <f t="shared" si="23"/>
        <v>3.47555265008804</v>
      </c>
      <c r="N83" s="9">
        <f t="shared" si="24"/>
        <v>0.035037</v>
      </c>
      <c r="O83" s="60" t="e">
        <f t="shared" si="25"/>
        <v>#N/A</v>
      </c>
      <c r="P83" s="9">
        <f t="shared" si="26"/>
        <v>1.62259995937347</v>
      </c>
      <c r="Q83" s="60" t="e">
        <f t="shared" si="27"/>
        <v>#N/A</v>
      </c>
      <c r="R83" s="9">
        <f t="shared" si="37"/>
        <v>426.61596958174925</v>
      </c>
      <c r="S83" s="9">
        <f t="shared" si="28"/>
        <v>3.181313</v>
      </c>
    </row>
    <row r="84" spans="1:19" ht="12.75">
      <c r="A84" s="6">
        <f t="shared" si="38"/>
        <v>35581</v>
      </c>
      <c r="B84" s="9">
        <f t="shared" si="29"/>
        <v>305.75668430359895</v>
      </c>
      <c r="C84" s="9">
        <f t="shared" si="30"/>
        <v>185.81784037558666</v>
      </c>
      <c r="D84" s="9">
        <f t="shared" si="31"/>
        <v>224.5456243430504</v>
      </c>
      <c r="E84" s="9">
        <f t="shared" si="32"/>
        <v>294.01499453941994</v>
      </c>
      <c r="F84" s="9">
        <f t="shared" si="33"/>
        <v>287.6256722001403</v>
      </c>
      <c r="G84" s="9">
        <f t="shared" si="34"/>
        <v>84.15050541517746</v>
      </c>
      <c r="H84" s="9">
        <f t="shared" si="35"/>
        <v>296.92835717581926</v>
      </c>
      <c r="I84" s="9">
        <f t="shared" si="36"/>
        <v>241.73691275350822</v>
      </c>
      <c r="J84" s="9">
        <f t="shared" si="20"/>
        <v>4.46900955663545</v>
      </c>
      <c r="K84" s="9">
        <f t="shared" si="21"/>
        <v>7.3113</v>
      </c>
      <c r="L84" s="60" t="e">
        <f t="shared" si="22"/>
        <v>#N/A</v>
      </c>
      <c r="M84" s="9">
        <f t="shared" si="23"/>
        <v>3.40202856030616</v>
      </c>
      <c r="N84" s="9">
        <f t="shared" si="24"/>
        <v>0.038351</v>
      </c>
      <c r="O84" s="60" t="e">
        <f t="shared" si="25"/>
        <v>#N/A</v>
      </c>
      <c r="P84" s="9">
        <f t="shared" si="26"/>
        <v>1.6360000371933</v>
      </c>
      <c r="Q84" s="60" t="e">
        <f t="shared" si="27"/>
        <v>#N/A</v>
      </c>
      <c r="R84" s="9">
        <f t="shared" si="37"/>
        <v>487.9153579103987</v>
      </c>
      <c r="S84" s="9">
        <f t="shared" si="28"/>
        <v>3.239963</v>
      </c>
    </row>
    <row r="85" spans="1:19" ht="12.75">
      <c r="A85" s="6">
        <f t="shared" si="38"/>
        <v>35611</v>
      </c>
      <c r="B85" s="9">
        <f t="shared" si="29"/>
        <v>325.81226772344075</v>
      </c>
      <c r="C85" s="9">
        <f t="shared" si="30"/>
        <v>186.29840375586832</v>
      </c>
      <c r="D85" s="9">
        <f t="shared" si="31"/>
        <v>235.78127576881732</v>
      </c>
      <c r="E85" s="9">
        <f t="shared" si="32"/>
        <v>307.10177847273593</v>
      </c>
      <c r="F85" s="9">
        <f t="shared" si="33"/>
        <v>287.39040215104046</v>
      </c>
      <c r="G85" s="9">
        <f t="shared" si="34"/>
        <v>86.39863539788931</v>
      </c>
      <c r="H85" s="9">
        <f t="shared" si="35"/>
        <v>306.87586525149993</v>
      </c>
      <c r="I85" s="9">
        <f t="shared" si="36"/>
        <v>257.9450625039628</v>
      </c>
      <c r="J85" s="9">
        <f t="shared" si="20"/>
        <v>4.53554059977824</v>
      </c>
      <c r="K85" s="9">
        <f t="shared" si="21"/>
        <v>7.5485</v>
      </c>
      <c r="L85" s="60" t="e">
        <f t="shared" si="22"/>
        <v>#N/A</v>
      </c>
      <c r="M85" s="9">
        <f t="shared" si="23"/>
        <v>3.39777631967835</v>
      </c>
      <c r="N85" s="9">
        <f t="shared" si="24"/>
        <v>0.039637</v>
      </c>
      <c r="O85" s="60" t="e">
        <f t="shared" si="25"/>
        <v>#N/A</v>
      </c>
      <c r="P85" s="9">
        <f t="shared" si="26"/>
        <v>1.66429996490479</v>
      </c>
      <c r="Q85" s="60" t="e">
        <f t="shared" si="27"/>
        <v>#N/A</v>
      </c>
      <c r="R85" s="9">
        <f t="shared" si="37"/>
        <v>502.43015374442086</v>
      </c>
      <c r="S85" s="9">
        <f t="shared" si="28"/>
        <v>3.287674</v>
      </c>
    </row>
    <row r="86" spans="1:19" ht="12.75">
      <c r="A86" s="6">
        <f t="shared" si="38"/>
        <v>35642</v>
      </c>
      <c r="B86" s="9">
        <f t="shared" si="29"/>
        <v>329.2870672011479</v>
      </c>
      <c r="C86" s="9">
        <f t="shared" si="30"/>
        <v>188.22065727699507</v>
      </c>
      <c r="D86" s="9">
        <f t="shared" si="31"/>
        <v>246.67625722023635</v>
      </c>
      <c r="E86" s="9">
        <f t="shared" si="32"/>
        <v>331.4378730835843</v>
      </c>
      <c r="F86" s="9">
        <f t="shared" si="33"/>
        <v>306.2646130465279</v>
      </c>
      <c r="G86" s="9">
        <f t="shared" si="34"/>
        <v>85.25169705195782</v>
      </c>
      <c r="H86" s="9">
        <f t="shared" si="35"/>
        <v>330.34244731579776</v>
      </c>
      <c r="I86" s="9">
        <f t="shared" si="36"/>
        <v>302.89726335107446</v>
      </c>
      <c r="J86" s="9">
        <f t="shared" si="20"/>
        <v>4.61050355021634</v>
      </c>
      <c r="K86" s="9">
        <f t="shared" si="21"/>
        <v>7.5497</v>
      </c>
      <c r="L86" s="60" t="e">
        <f t="shared" si="22"/>
        <v>#N/A</v>
      </c>
      <c r="M86" s="9">
        <f t="shared" si="23"/>
        <v>3.4351169599493</v>
      </c>
      <c r="N86" s="9">
        <f t="shared" si="24"/>
        <v>0.03894</v>
      </c>
      <c r="O86" s="60" t="e">
        <f t="shared" si="25"/>
        <v>#N/A</v>
      </c>
      <c r="P86" s="9">
        <f t="shared" si="26"/>
        <v>1.63750004768372</v>
      </c>
      <c r="Q86" s="60" t="e">
        <f t="shared" si="27"/>
        <v>#N/A</v>
      </c>
      <c r="R86" s="9">
        <f t="shared" si="37"/>
        <v>541.1046441043978</v>
      </c>
      <c r="S86" s="9">
        <f t="shared" si="28"/>
        <v>3.335704</v>
      </c>
    </row>
    <row r="87" spans="1:19" ht="12.75">
      <c r="A87" s="6">
        <f t="shared" si="38"/>
        <v>35673</v>
      </c>
      <c r="B87" s="9">
        <f t="shared" si="29"/>
        <v>319.3586602507314</v>
      </c>
      <c r="C87" s="9">
        <f t="shared" si="30"/>
        <v>188.54103286384955</v>
      </c>
      <c r="D87" s="9">
        <f t="shared" si="31"/>
        <v>230.2107404927346</v>
      </c>
      <c r="E87" s="9">
        <f t="shared" si="32"/>
        <v>312.78683000722305</v>
      </c>
      <c r="F87" s="9">
        <f t="shared" si="33"/>
        <v>302.14373392564886</v>
      </c>
      <c r="G87" s="9">
        <f t="shared" si="34"/>
        <v>76.43776120385535</v>
      </c>
      <c r="H87" s="9">
        <f t="shared" si="35"/>
        <v>312.6836255960623</v>
      </c>
      <c r="I87" s="9">
        <f t="shared" si="36"/>
        <v>268.6456918043698</v>
      </c>
      <c r="J87" s="9">
        <f t="shared" si="20"/>
        <v>4.69151563245609</v>
      </c>
      <c r="K87" s="9">
        <f t="shared" si="21"/>
        <v>7.6087</v>
      </c>
      <c r="L87" s="60" t="e">
        <f t="shared" si="22"/>
        <v>#N/A</v>
      </c>
      <c r="M87" s="9">
        <f t="shared" si="23"/>
        <v>3.4456570395888</v>
      </c>
      <c r="N87" s="9">
        <f t="shared" si="24"/>
        <v>0.039003</v>
      </c>
      <c r="O87" s="60" t="e">
        <f t="shared" si="25"/>
        <v>#N/A</v>
      </c>
      <c r="P87" s="9">
        <f t="shared" si="26"/>
        <v>1.6217999458313</v>
      </c>
      <c r="Q87" s="60" t="e">
        <f t="shared" si="27"/>
        <v>#N/A</v>
      </c>
      <c r="R87" s="9">
        <f t="shared" si="37"/>
        <v>467.3499752025132</v>
      </c>
      <c r="S87" s="9">
        <f t="shared" si="28"/>
        <v>3.378941</v>
      </c>
    </row>
    <row r="88" spans="1:19" ht="12.75">
      <c r="A88" s="6">
        <f t="shared" si="38"/>
        <v>35703</v>
      </c>
      <c r="B88" s="9">
        <f t="shared" si="29"/>
        <v>312.726483413384</v>
      </c>
      <c r="C88" s="9">
        <f t="shared" si="30"/>
        <v>189.34197183098573</v>
      </c>
      <c r="D88" s="9">
        <f t="shared" si="31"/>
        <v>242.75413145549237</v>
      </c>
      <c r="E88" s="9">
        <f t="shared" si="32"/>
        <v>329.808421937959</v>
      </c>
      <c r="F88" s="9">
        <f t="shared" si="33"/>
        <v>329.61041617956516</v>
      </c>
      <c r="G88" s="9">
        <f t="shared" si="34"/>
        <v>75.00493737397105</v>
      </c>
      <c r="H88" s="9">
        <f t="shared" si="35"/>
        <v>330.7827641901248</v>
      </c>
      <c r="I88" s="9">
        <f t="shared" si="36"/>
        <v>283.96200882561305</v>
      </c>
      <c r="J88" s="9">
        <f t="shared" si="20"/>
        <v>4.66249844937151</v>
      </c>
      <c r="K88" s="9">
        <f t="shared" si="21"/>
        <v>7.5318</v>
      </c>
      <c r="L88" s="60" t="e">
        <f t="shared" si="22"/>
        <v>#N/A</v>
      </c>
      <c r="M88" s="9">
        <f t="shared" si="23"/>
        <v>3.37627760696052</v>
      </c>
      <c r="N88" s="9">
        <f t="shared" si="24"/>
        <v>0.038621</v>
      </c>
      <c r="O88" s="60" t="e">
        <f t="shared" si="25"/>
        <v>#N/A</v>
      </c>
      <c r="P88" s="9">
        <f t="shared" si="26"/>
        <v>1.61539995670319</v>
      </c>
      <c r="Q88" s="60" t="e">
        <f t="shared" si="27"/>
        <v>#N/A</v>
      </c>
      <c r="R88" s="9">
        <f t="shared" si="37"/>
        <v>497.57975879277603</v>
      </c>
      <c r="S88" s="9">
        <f t="shared" si="28"/>
        <v>3.371894</v>
      </c>
    </row>
    <row r="89" spans="1:19" ht="12.75">
      <c r="A89" s="6">
        <f t="shared" si="38"/>
        <v>35734</v>
      </c>
      <c r="B89" s="9">
        <f t="shared" si="29"/>
        <v>286.0171556067589</v>
      </c>
      <c r="C89" s="9">
        <f t="shared" si="30"/>
        <v>190.14291079812185</v>
      </c>
      <c r="D89" s="9">
        <f t="shared" si="31"/>
        <v>230.01472361918886</v>
      </c>
      <c r="E89" s="9">
        <f t="shared" si="32"/>
        <v>318.73240763494357</v>
      </c>
      <c r="F89" s="9">
        <f t="shared" si="33"/>
        <v>304.55342529810616</v>
      </c>
      <c r="G89" s="9">
        <f t="shared" si="34"/>
        <v>69.01396343869321</v>
      </c>
      <c r="H89" s="9">
        <f t="shared" si="35"/>
        <v>318.8749807721891</v>
      </c>
      <c r="I89" s="9">
        <f t="shared" si="36"/>
        <v>257.74524888759544</v>
      </c>
      <c r="J89" s="9">
        <f t="shared" si="20"/>
        <v>4.81251099659291</v>
      </c>
      <c r="K89" s="9">
        <f t="shared" si="21"/>
        <v>8.0701</v>
      </c>
      <c r="L89" s="60" t="e">
        <f t="shared" si="22"/>
        <v>#N/A</v>
      </c>
      <c r="M89" s="9">
        <f t="shared" si="23"/>
        <v>3.39222362560806</v>
      </c>
      <c r="N89" s="9">
        <f t="shared" si="24"/>
        <v>0.040014</v>
      </c>
      <c r="O89" s="60" t="e">
        <f t="shared" si="25"/>
        <v>#N/A</v>
      </c>
      <c r="P89" s="9">
        <f t="shared" si="26"/>
        <v>1.67690002918243</v>
      </c>
      <c r="Q89" s="60" t="e">
        <f t="shared" si="27"/>
        <v>#N/A</v>
      </c>
      <c r="R89" s="9">
        <f t="shared" si="37"/>
        <v>351.2574069577619</v>
      </c>
      <c r="S89" s="9">
        <f t="shared" si="28"/>
        <v>3.415626</v>
      </c>
    </row>
    <row r="90" spans="1:19" ht="12.75">
      <c r="A90" s="6">
        <f t="shared" si="38"/>
        <v>35764</v>
      </c>
      <c r="B90" s="9">
        <f t="shared" si="29"/>
        <v>273.36980787803054</v>
      </c>
      <c r="C90" s="9">
        <f t="shared" si="30"/>
        <v>189.50215962441294</v>
      </c>
      <c r="D90" s="9">
        <f t="shared" si="31"/>
        <v>234.12154039656414</v>
      </c>
      <c r="E90" s="9">
        <f t="shared" si="32"/>
        <v>333.368723676356</v>
      </c>
      <c r="F90" s="9">
        <f t="shared" si="33"/>
        <v>304.3371522094926</v>
      </c>
      <c r="G90" s="9">
        <f t="shared" si="34"/>
        <v>69.757483738114</v>
      </c>
      <c r="H90" s="9">
        <f t="shared" si="35"/>
        <v>333.9313182587296</v>
      </c>
      <c r="I90" s="9">
        <f t="shared" si="36"/>
        <v>274.36209281414096</v>
      </c>
      <c r="J90" s="9">
        <f t="shared" si="20"/>
        <v>4.85654052355151</v>
      </c>
      <c r="K90" s="9">
        <f t="shared" si="21"/>
        <v>8.1823</v>
      </c>
      <c r="L90" s="60" t="e">
        <f t="shared" si="22"/>
        <v>#N/A</v>
      </c>
      <c r="M90" s="9">
        <f t="shared" si="23"/>
        <v>3.32303107148926</v>
      </c>
      <c r="N90" s="9">
        <f t="shared" si="24"/>
        <v>0.038054</v>
      </c>
      <c r="O90" s="60" t="e">
        <f t="shared" si="25"/>
        <v>#N/A</v>
      </c>
      <c r="P90" s="9">
        <f t="shared" si="26"/>
        <v>1.68480002880096</v>
      </c>
      <c r="Q90" s="60" t="e">
        <f t="shared" si="27"/>
        <v>#N/A</v>
      </c>
      <c r="R90" s="9">
        <f t="shared" si="37"/>
        <v>348.0244668540257</v>
      </c>
      <c r="S90" s="9">
        <f t="shared" si="28"/>
        <v>3.41185</v>
      </c>
    </row>
    <row r="91" spans="1:19" ht="12.75">
      <c r="A91" s="6">
        <f t="shared" si="38"/>
        <v>35795</v>
      </c>
      <c r="B91" s="9">
        <f t="shared" si="29"/>
        <v>269.26774699136865</v>
      </c>
      <c r="C91" s="9">
        <f t="shared" si="30"/>
        <v>190.14291079812185</v>
      </c>
      <c r="D91" s="9">
        <f t="shared" si="31"/>
        <v>237.01152257323562</v>
      </c>
      <c r="E91" s="9">
        <f t="shared" si="32"/>
        <v>338.9944590021158</v>
      </c>
      <c r="F91" s="9">
        <f t="shared" si="33"/>
        <v>323.9975450081833</v>
      </c>
      <c r="G91" s="9">
        <f t="shared" si="34"/>
        <v>63.98140612217588</v>
      </c>
      <c r="H91" s="9">
        <f t="shared" si="35"/>
        <v>343.90959083217984</v>
      </c>
      <c r="I91" s="9">
        <f t="shared" si="36"/>
        <v>291.4202855473608</v>
      </c>
      <c r="J91" s="9">
        <f t="shared" si="20"/>
        <v>4.86635460987975</v>
      </c>
      <c r="K91" s="9">
        <f t="shared" si="21"/>
        <v>8.0071</v>
      </c>
      <c r="L91" s="60" t="e">
        <f t="shared" si="22"/>
        <v>#N/A</v>
      </c>
      <c r="M91" s="9">
        <f t="shared" si="23"/>
        <v>3.17075199898488</v>
      </c>
      <c r="N91" s="9">
        <f t="shared" si="24"/>
        <v>0.037429</v>
      </c>
      <c r="O91" s="60" t="e">
        <f t="shared" si="25"/>
        <v>#N/A</v>
      </c>
      <c r="P91" s="9">
        <f t="shared" si="26"/>
        <v>1.64540004730225</v>
      </c>
      <c r="Q91" s="60" t="e">
        <f t="shared" si="27"/>
        <v>#N/A</v>
      </c>
      <c r="R91" s="9">
        <f t="shared" si="37"/>
        <v>354.50487683914724</v>
      </c>
      <c r="S91" s="9">
        <f t="shared" si="28"/>
        <v>3.40062</v>
      </c>
    </row>
    <row r="92" spans="1:19" ht="12.75">
      <c r="A92" s="6">
        <f t="shared" si="38"/>
        <v>35826</v>
      </c>
      <c r="B92" s="9">
        <f t="shared" si="29"/>
        <v>287.24849486288264</v>
      </c>
      <c r="C92" s="9">
        <f t="shared" si="30"/>
        <v>191.74478873239414</v>
      </c>
      <c r="D92" s="9">
        <f t="shared" si="31"/>
        <v>243.65404064990574</v>
      </c>
      <c r="E92" s="9">
        <f t="shared" si="32"/>
        <v>342.6793746243935</v>
      </c>
      <c r="F92" s="9">
        <f t="shared" si="33"/>
        <v>344.5391045125088</v>
      </c>
      <c r="G92" s="9">
        <f t="shared" si="34"/>
        <v>69.72481949757439</v>
      </c>
      <c r="H92" s="9">
        <f t="shared" si="35"/>
        <v>341.0465697584989</v>
      </c>
      <c r="I92" s="9">
        <f t="shared" si="36"/>
        <v>305.6270950263388</v>
      </c>
      <c r="J92" s="9">
        <f t="shared" si="20"/>
        <v>4.93700281158939</v>
      </c>
      <c r="K92" s="9">
        <f t="shared" si="21"/>
        <v>8.072</v>
      </c>
      <c r="L92" s="60" t="e">
        <f t="shared" si="22"/>
        <v>#N/A</v>
      </c>
      <c r="M92" s="9">
        <f t="shared" si="23"/>
        <v>3.38349314350456</v>
      </c>
      <c r="N92" s="9">
        <f t="shared" si="24"/>
        <v>0.038937</v>
      </c>
      <c r="O92" s="60" t="e">
        <f t="shared" si="25"/>
        <v>#N/A</v>
      </c>
      <c r="P92" s="9">
        <f t="shared" si="26"/>
        <v>1.63499999046326</v>
      </c>
      <c r="Q92" s="60" t="e">
        <f t="shared" si="27"/>
        <v>#N/A</v>
      </c>
      <c r="R92" s="9">
        <f t="shared" si="37"/>
        <v>305.91171448793216</v>
      </c>
      <c r="S92" s="9">
        <f t="shared" si="28"/>
        <v>3.377406</v>
      </c>
    </row>
    <row r="93" spans="1:19" ht="12.75">
      <c r="A93" s="6">
        <f t="shared" si="38"/>
        <v>35854</v>
      </c>
      <c r="B93" s="9">
        <f t="shared" si="29"/>
        <v>309.9132545299014</v>
      </c>
      <c r="C93" s="9">
        <f t="shared" si="30"/>
        <v>192.2253521126758</v>
      </c>
      <c r="D93" s="9">
        <f t="shared" si="31"/>
        <v>260.1750938357512</v>
      </c>
      <c r="E93" s="9">
        <f t="shared" si="32"/>
        <v>367.26851849544244</v>
      </c>
      <c r="F93" s="9">
        <f t="shared" si="33"/>
        <v>364.6656534954408</v>
      </c>
      <c r="G93" s="9">
        <f t="shared" si="34"/>
        <v>70.57685719688808</v>
      </c>
      <c r="H93" s="9">
        <f t="shared" si="35"/>
        <v>363.267189663129</v>
      </c>
      <c r="I93" s="9">
        <f t="shared" si="36"/>
        <v>323.2580049861375</v>
      </c>
      <c r="J93" s="9">
        <f t="shared" si="20"/>
        <v>4.94151229491966</v>
      </c>
      <c r="K93" s="9">
        <f t="shared" si="21"/>
        <v>8.1362</v>
      </c>
      <c r="L93" s="60" t="e">
        <f t="shared" si="22"/>
        <v>#N/A</v>
      </c>
      <c r="M93" s="9">
        <f t="shared" si="23"/>
        <v>3.36637851054328</v>
      </c>
      <c r="N93" s="9">
        <f t="shared" si="24"/>
        <v>0.039116</v>
      </c>
      <c r="O93" s="60" t="e">
        <f t="shared" si="25"/>
        <v>#N/A</v>
      </c>
      <c r="P93" s="9">
        <f t="shared" si="26"/>
        <v>1.64649999141693</v>
      </c>
      <c r="Q93" s="60" t="e">
        <f t="shared" si="27"/>
        <v>#N/A</v>
      </c>
      <c r="R93" s="9">
        <f t="shared" si="37"/>
        <v>379.58969845222384</v>
      </c>
      <c r="S93" s="9">
        <f t="shared" si="28"/>
        <v>3.47226</v>
      </c>
    </row>
    <row r="94" spans="1:19" ht="12.75">
      <c r="A94" s="6">
        <f t="shared" si="38"/>
        <v>35885</v>
      </c>
      <c r="B94" s="9">
        <f t="shared" si="29"/>
        <v>334.2801102813656</v>
      </c>
      <c r="C94" s="9">
        <f t="shared" si="30"/>
        <v>193.50685446009362</v>
      </c>
      <c r="D94" s="9">
        <f t="shared" si="31"/>
        <v>271.2010181352864</v>
      </c>
      <c r="E94" s="9">
        <f t="shared" si="32"/>
        <v>385.9709024919626</v>
      </c>
      <c r="F94" s="9">
        <f t="shared" si="33"/>
        <v>377.5002922609306</v>
      </c>
      <c r="G94" s="9">
        <f t="shared" si="34"/>
        <v>69.3000585775917</v>
      </c>
      <c r="H94" s="9">
        <f t="shared" si="35"/>
        <v>379.37528841716687</v>
      </c>
      <c r="I94" s="9">
        <f t="shared" si="36"/>
        <v>353.2966519800367</v>
      </c>
      <c r="J94" s="9">
        <f t="shared" si="20"/>
        <v>5.038874856799</v>
      </c>
      <c r="K94" s="9">
        <f t="shared" si="21"/>
        <v>8.4381</v>
      </c>
      <c r="L94" s="60" t="e">
        <f t="shared" si="22"/>
        <v>#N/A</v>
      </c>
      <c r="M94" s="9">
        <f t="shared" si="23"/>
        <v>3.3415571947804</v>
      </c>
      <c r="N94" s="9">
        <f t="shared" si="24"/>
        <v>0.037788</v>
      </c>
      <c r="O94" s="60" t="e">
        <f t="shared" si="25"/>
        <v>#N/A</v>
      </c>
      <c r="P94" s="9">
        <f t="shared" si="26"/>
        <v>1.67460000514984</v>
      </c>
      <c r="Q94" s="60" t="e">
        <f t="shared" si="27"/>
        <v>#N/A</v>
      </c>
      <c r="R94" s="9">
        <f t="shared" si="37"/>
        <v>380.8232765746408</v>
      </c>
      <c r="S94" s="9">
        <f t="shared" si="28"/>
        <v>3.543187</v>
      </c>
    </row>
    <row r="95" spans="1:19" ht="12.75">
      <c r="A95" s="6">
        <f t="shared" si="38"/>
        <v>35915</v>
      </c>
      <c r="B95" s="9">
        <f t="shared" si="29"/>
        <v>366.25925436024914</v>
      </c>
      <c r="C95" s="9">
        <f t="shared" si="30"/>
        <v>194.467981220657</v>
      </c>
      <c r="D95" s="9">
        <f t="shared" si="31"/>
        <v>273.89160555006924</v>
      </c>
      <c r="E95" s="9">
        <f t="shared" si="32"/>
        <v>389.776610505682</v>
      </c>
      <c r="F95" s="9">
        <f t="shared" si="33"/>
        <v>377.94014496142165</v>
      </c>
      <c r="G95" s="9">
        <f t="shared" si="34"/>
        <v>65.58535031873829</v>
      </c>
      <c r="H95" s="9">
        <f t="shared" si="35"/>
        <v>383.3564067066608</v>
      </c>
      <c r="I95" s="9">
        <f t="shared" si="36"/>
        <v>361.1865970125448</v>
      </c>
      <c r="J95" s="9">
        <f t="shared" si="20"/>
        <v>5.05651910453578</v>
      </c>
      <c r="K95" s="9">
        <f t="shared" si="21"/>
        <v>8.4545</v>
      </c>
      <c r="L95" s="60" t="e">
        <f t="shared" si="22"/>
        <v>#N/A</v>
      </c>
      <c r="M95" s="9">
        <f t="shared" si="23"/>
        <v>3.29674396188352</v>
      </c>
      <c r="N95" s="9">
        <f t="shared" si="24"/>
        <v>0.03827</v>
      </c>
      <c r="O95" s="60" t="e">
        <f t="shared" si="25"/>
        <v>#N/A</v>
      </c>
      <c r="P95" s="9">
        <f t="shared" si="26"/>
        <v>1.67200005054474</v>
      </c>
      <c r="Q95" s="60" t="e">
        <f t="shared" si="27"/>
        <v>#N/A</v>
      </c>
      <c r="R95" s="9">
        <f t="shared" si="37"/>
        <v>343.3188853529512</v>
      </c>
      <c r="S95" s="9">
        <f t="shared" si="28"/>
        <v>3.535081</v>
      </c>
    </row>
    <row r="96" spans="1:19" ht="12.75">
      <c r="A96" s="6">
        <f t="shared" si="38"/>
        <v>35946</v>
      </c>
      <c r="B96" s="9">
        <f t="shared" si="29"/>
        <v>336.7378164479219</v>
      </c>
      <c r="C96" s="9">
        <f t="shared" si="30"/>
        <v>195.2689201877932</v>
      </c>
      <c r="D96" s="9">
        <f t="shared" si="31"/>
        <v>270.4992121572189</v>
      </c>
      <c r="E96" s="9">
        <f t="shared" si="32"/>
        <v>382.9565757168087</v>
      </c>
      <c r="F96" s="9">
        <f t="shared" si="33"/>
        <v>374.87725040916536</v>
      </c>
      <c r="G96" s="9">
        <f t="shared" si="34"/>
        <v>65.70913059867796</v>
      </c>
      <c r="H96" s="9">
        <f t="shared" si="35"/>
        <v>375.2614982310417</v>
      </c>
      <c r="I96" s="9">
        <f t="shared" si="36"/>
        <v>381.6641181511347</v>
      </c>
      <c r="J96" s="9">
        <f t="shared" si="20"/>
        <v>5.15600655969094</v>
      </c>
      <c r="K96" s="9">
        <f t="shared" si="21"/>
        <v>8.4079</v>
      </c>
      <c r="L96" s="60" t="e">
        <f t="shared" si="22"/>
        <v>#N/A</v>
      </c>
      <c r="M96" s="9">
        <f t="shared" si="23"/>
        <v>3.22946042397941</v>
      </c>
      <c r="N96" s="9">
        <f t="shared" si="24"/>
        <v>0.037211</v>
      </c>
      <c r="O96" s="60" t="e">
        <f t="shared" si="25"/>
        <v>#N/A</v>
      </c>
      <c r="P96" s="9">
        <f t="shared" si="26"/>
        <v>1.63069999217987</v>
      </c>
      <c r="Q96" s="60" t="e">
        <f t="shared" si="27"/>
        <v>#N/A</v>
      </c>
      <c r="R96" s="9">
        <f t="shared" si="37"/>
        <v>295.40616863324544</v>
      </c>
      <c r="S96" s="9">
        <f t="shared" si="28"/>
        <v>3.543749</v>
      </c>
    </row>
    <row r="97" spans="1:19" ht="12.75">
      <c r="A97" s="6">
        <f t="shared" si="38"/>
        <v>35976</v>
      </c>
      <c r="B97" s="9">
        <f t="shared" si="29"/>
        <v>300.4724482288358</v>
      </c>
      <c r="C97" s="9">
        <f t="shared" si="30"/>
        <v>195.90967136150212</v>
      </c>
      <c r="D97" s="9">
        <f t="shared" si="31"/>
        <v>276.9582314171434</v>
      </c>
      <c r="E97" s="9">
        <f t="shared" si="32"/>
        <v>398.41251881046634</v>
      </c>
      <c r="F97" s="9">
        <f t="shared" si="33"/>
        <v>373.1163783025485</v>
      </c>
      <c r="G97" s="9">
        <f t="shared" si="34"/>
        <v>66.37788794446311</v>
      </c>
      <c r="H97" s="9">
        <f t="shared" si="35"/>
        <v>382.900707583449</v>
      </c>
      <c r="I97" s="9">
        <f t="shared" si="36"/>
        <v>403.533244663627</v>
      </c>
      <c r="J97" s="9">
        <f t="shared" si="20"/>
        <v>5.89002137122195</v>
      </c>
      <c r="K97" s="9">
        <f t="shared" si="21"/>
        <v>9.8275</v>
      </c>
      <c r="L97" s="60" t="e">
        <f t="shared" si="22"/>
        <v>#N/A</v>
      </c>
      <c r="M97" s="9">
        <f t="shared" si="23"/>
        <v>3.64737978041671</v>
      </c>
      <c r="N97" s="9">
        <f t="shared" si="24"/>
        <v>0.04244</v>
      </c>
      <c r="O97" s="60" t="e">
        <f t="shared" si="25"/>
        <v>#N/A</v>
      </c>
      <c r="P97" s="9">
        <f t="shared" si="26"/>
        <v>1.66849994659424</v>
      </c>
      <c r="Q97" s="60" t="e">
        <f t="shared" si="27"/>
        <v>#N/A</v>
      </c>
      <c r="R97" s="9">
        <f t="shared" si="37"/>
        <v>282.4632041453135</v>
      </c>
      <c r="S97" s="9">
        <f t="shared" si="28"/>
        <v>4.005339</v>
      </c>
    </row>
    <row r="98" spans="1:19" ht="12.75">
      <c r="A98" s="6">
        <f t="shared" si="38"/>
        <v>36007</v>
      </c>
      <c r="B98" s="9">
        <f t="shared" si="29"/>
        <v>316.19637269972105</v>
      </c>
      <c r="C98" s="9">
        <f t="shared" si="30"/>
        <v>200.715305164319</v>
      </c>
      <c r="D98" s="9">
        <f t="shared" si="31"/>
        <v>276.55397766222313</v>
      </c>
      <c r="E98" s="9">
        <f t="shared" si="32"/>
        <v>394.10170918741665</v>
      </c>
      <c r="F98" s="9">
        <f t="shared" si="33"/>
        <v>373.59568622866504</v>
      </c>
      <c r="G98" s="9">
        <f t="shared" si="34"/>
        <v>68.67864131854496</v>
      </c>
      <c r="H98" s="9">
        <f t="shared" si="35"/>
        <v>370.8996692816492</v>
      </c>
      <c r="I98" s="9">
        <f t="shared" si="36"/>
        <v>402.8213191789034</v>
      </c>
      <c r="J98" s="9">
        <f t="shared" si="20"/>
        <v>6.13936396307631</v>
      </c>
      <c r="K98" s="9">
        <f t="shared" si="21"/>
        <v>10.044</v>
      </c>
      <c r="L98" s="60" t="e">
        <f t="shared" si="22"/>
        <v>#N/A</v>
      </c>
      <c r="M98" s="9">
        <f t="shared" si="23"/>
        <v>3.72828494825635</v>
      </c>
      <c r="N98" s="9">
        <f t="shared" si="24"/>
        <v>0.042525</v>
      </c>
      <c r="O98" s="60" t="e">
        <f t="shared" si="25"/>
        <v>#N/A</v>
      </c>
      <c r="P98" s="9">
        <f t="shared" si="26"/>
        <v>1.6360000371933</v>
      </c>
      <c r="Q98" s="60" t="e">
        <f t="shared" si="27"/>
        <v>#N/A</v>
      </c>
      <c r="R98" s="9">
        <f t="shared" si="37"/>
        <v>262.3970968858491</v>
      </c>
      <c r="S98" s="9">
        <f t="shared" si="28"/>
        <v>4.073323</v>
      </c>
    </row>
    <row r="99" spans="1:19" ht="12.75">
      <c r="A99" s="6">
        <f t="shared" si="38"/>
        <v>36038</v>
      </c>
      <c r="B99" s="9">
        <f t="shared" si="29"/>
        <v>223.55200070576123</v>
      </c>
      <c r="C99" s="9">
        <f t="shared" si="30"/>
        <v>202.9579342723002</v>
      </c>
      <c r="D99" s="9">
        <f t="shared" si="31"/>
        <v>239.71462804481868</v>
      </c>
      <c r="E99" s="9">
        <f t="shared" si="32"/>
        <v>337.0735775200546</v>
      </c>
      <c r="F99" s="9">
        <f t="shared" si="33"/>
        <v>337.6271335047931</v>
      </c>
      <c r="G99" s="9">
        <f t="shared" si="34"/>
        <v>59.155778237061746</v>
      </c>
      <c r="H99" s="9">
        <f t="shared" si="35"/>
        <v>324.649092447316</v>
      </c>
      <c r="I99" s="9">
        <f t="shared" si="36"/>
        <v>330.5672566088135</v>
      </c>
      <c r="J99" s="9">
        <f t="shared" si="20"/>
        <v>6.42520149182115</v>
      </c>
      <c r="K99" s="9">
        <f t="shared" si="21"/>
        <v>10.759</v>
      </c>
      <c r="L99" s="60" t="e">
        <f t="shared" si="22"/>
        <v>#N/A</v>
      </c>
      <c r="M99" s="9">
        <f t="shared" si="23"/>
        <v>3.6767822241516</v>
      </c>
      <c r="N99" s="9">
        <f t="shared" si="24"/>
        <v>0.045508</v>
      </c>
      <c r="O99" s="60" t="e">
        <f t="shared" si="25"/>
        <v>#N/A</v>
      </c>
      <c r="P99" s="9">
        <f t="shared" si="26"/>
        <v>1.67449998855591</v>
      </c>
      <c r="Q99" s="60" t="e">
        <f t="shared" si="27"/>
        <v>#N/A</v>
      </c>
      <c r="R99" s="9">
        <f t="shared" si="37"/>
        <v>240.53562572326024</v>
      </c>
      <c r="S99" s="9">
        <f t="shared" si="28"/>
        <v>4.107743</v>
      </c>
    </row>
    <row r="100" spans="1:19" ht="12.75">
      <c r="A100" s="6">
        <f t="shared" si="38"/>
        <v>36068</v>
      </c>
      <c r="B100" s="9">
        <f t="shared" si="29"/>
        <v>236.06149015019886</v>
      </c>
      <c r="C100" s="9">
        <f t="shared" si="30"/>
        <v>206.4820657276993</v>
      </c>
      <c r="D100" s="9">
        <f t="shared" si="31"/>
        <v>243.9957041208251</v>
      </c>
      <c r="E100" s="9">
        <f t="shared" si="32"/>
        <v>358.55534958265196</v>
      </c>
      <c r="F100" s="9">
        <f t="shared" si="33"/>
        <v>326.3897007248072</v>
      </c>
      <c r="G100" s="9">
        <f t="shared" si="34"/>
        <v>56.21431934892902</v>
      </c>
      <c r="H100" s="9">
        <f t="shared" si="35"/>
        <v>335.69066297492714</v>
      </c>
      <c r="I100" s="9">
        <f t="shared" si="36"/>
        <v>303.9535281658122</v>
      </c>
      <c r="J100" s="9">
        <f t="shared" si="20"/>
        <v>5.88001683548921</v>
      </c>
      <c r="K100" s="9">
        <f t="shared" si="21"/>
        <v>9.9925</v>
      </c>
      <c r="L100" s="60" t="e">
        <f t="shared" si="22"/>
        <v>#N/A</v>
      </c>
      <c r="M100" s="9">
        <f t="shared" si="23"/>
        <v>3.4824354290637</v>
      </c>
      <c r="N100" s="9">
        <f t="shared" si="24"/>
        <v>0.043198</v>
      </c>
      <c r="O100" s="60" t="e">
        <f t="shared" si="25"/>
        <v>#N/A</v>
      </c>
      <c r="P100" s="9">
        <f t="shared" si="26"/>
        <v>1.69939994812012</v>
      </c>
      <c r="Q100" s="60" t="e">
        <f t="shared" si="27"/>
        <v>#N/A</v>
      </c>
      <c r="R100" s="9">
        <f t="shared" si="37"/>
        <v>260.6533298375767</v>
      </c>
      <c r="S100" s="9">
        <f t="shared" si="28"/>
        <v>3.852605</v>
      </c>
    </row>
    <row r="101" spans="1:19" ht="12.75">
      <c r="A101" s="6">
        <f t="shared" si="38"/>
        <v>36099</v>
      </c>
      <c r="B101" s="9">
        <f t="shared" si="29"/>
        <v>268.99482736723866</v>
      </c>
      <c r="C101" s="9">
        <f t="shared" si="30"/>
        <v>207.28300469483543</v>
      </c>
      <c r="D101" s="9">
        <f t="shared" si="31"/>
        <v>266.0954392546392</v>
      </c>
      <c r="E101" s="9">
        <f t="shared" si="32"/>
        <v>387.62477795882836</v>
      </c>
      <c r="F101" s="9">
        <f t="shared" si="33"/>
        <v>350.9264671498715</v>
      </c>
      <c r="G101" s="9">
        <f t="shared" si="34"/>
        <v>56.87733214920207</v>
      </c>
      <c r="H101" s="9">
        <f t="shared" si="35"/>
        <v>360.2090063067223</v>
      </c>
      <c r="I101" s="9">
        <f t="shared" si="36"/>
        <v>321.79665913814983</v>
      </c>
      <c r="J101" s="9">
        <f t="shared" si="20"/>
        <v>5.60984060678218</v>
      </c>
      <c r="K101" s="9">
        <f t="shared" si="21"/>
        <v>9.3948</v>
      </c>
      <c r="L101" s="60" t="e">
        <f t="shared" si="22"/>
        <v>#N/A</v>
      </c>
      <c r="M101" s="9">
        <f t="shared" si="23"/>
        <v>3.49080387982775</v>
      </c>
      <c r="N101" s="9">
        <f t="shared" si="24"/>
        <v>0.048142</v>
      </c>
      <c r="O101" s="60" t="e">
        <f t="shared" si="25"/>
        <v>#N/A</v>
      </c>
      <c r="P101" s="9">
        <f t="shared" si="26"/>
        <v>1.67470002174377</v>
      </c>
      <c r="Q101" s="60" t="e">
        <f t="shared" si="27"/>
        <v>#N/A</v>
      </c>
      <c r="R101" s="9">
        <f t="shared" si="37"/>
        <v>335.7560069329644</v>
      </c>
      <c r="S101" s="9">
        <f t="shared" si="28"/>
        <v>3.626356</v>
      </c>
    </row>
    <row r="102" spans="1:19" ht="12.75">
      <c r="A102" s="6">
        <f t="shared" si="38"/>
        <v>36129</v>
      </c>
      <c r="B102" s="9">
        <f t="shared" si="29"/>
        <v>261.70741967642317</v>
      </c>
      <c r="C102" s="9">
        <f t="shared" si="30"/>
        <v>207.28300469483543</v>
      </c>
      <c r="D102" s="9">
        <f t="shared" si="31"/>
        <v>281.96167885024636</v>
      </c>
      <c r="E102" s="9">
        <f t="shared" si="32"/>
        <v>410.99536419736825</v>
      </c>
      <c r="F102" s="9">
        <f t="shared" si="33"/>
        <v>371.254676174889</v>
      </c>
      <c r="G102" s="9">
        <f t="shared" si="34"/>
        <v>62.40882630548976</v>
      </c>
      <c r="H102" s="9">
        <f t="shared" si="35"/>
        <v>378.5004230118446</v>
      </c>
      <c r="I102" s="9">
        <f t="shared" si="36"/>
        <v>343.8272181458854</v>
      </c>
      <c r="J102" s="9">
        <f t="shared" si="20"/>
        <v>5.68999170604921</v>
      </c>
      <c r="K102" s="9">
        <f t="shared" si="21"/>
        <v>9.3919</v>
      </c>
      <c r="L102" s="60" t="e">
        <f t="shared" si="22"/>
        <v>#N/A</v>
      </c>
      <c r="M102" s="9">
        <f t="shared" si="23"/>
        <v>3.57786669049944</v>
      </c>
      <c r="N102" s="9">
        <f t="shared" si="24"/>
        <v>0.046291</v>
      </c>
      <c r="O102" s="60" t="e">
        <f t="shared" si="25"/>
        <v>#N/A</v>
      </c>
      <c r="P102" s="9">
        <f t="shared" si="26"/>
        <v>1.65059995651245</v>
      </c>
      <c r="Q102" s="60" t="e">
        <f t="shared" si="27"/>
        <v>#N/A</v>
      </c>
      <c r="R102" s="9">
        <f t="shared" si="37"/>
        <v>343.9352062324354</v>
      </c>
      <c r="S102" s="9">
        <f t="shared" si="28"/>
        <v>3.720154</v>
      </c>
    </row>
    <row r="103" spans="1:19" ht="12.75">
      <c r="A103" s="6">
        <f t="shared" si="38"/>
        <v>36160</v>
      </c>
      <c r="B103" s="9">
        <f t="shared" si="29"/>
        <v>253.3622075941095</v>
      </c>
      <c r="C103" s="9">
        <f t="shared" si="30"/>
        <v>207.28300469483543</v>
      </c>
      <c r="D103" s="9">
        <f t="shared" si="31"/>
        <v>295.7791298162231</v>
      </c>
      <c r="E103" s="9">
        <f t="shared" si="32"/>
        <v>434.5638372835109</v>
      </c>
      <c r="F103" s="9">
        <f t="shared" si="33"/>
        <v>380.5953355155483</v>
      </c>
      <c r="G103" s="9">
        <f t="shared" si="34"/>
        <v>58.041587993648164</v>
      </c>
      <c r="H103" s="9">
        <f t="shared" si="35"/>
        <v>385.7473850176898</v>
      </c>
      <c r="I103" s="9">
        <f t="shared" si="36"/>
        <v>341.294950394276</v>
      </c>
      <c r="J103" s="9">
        <f t="shared" si="20"/>
        <v>5.88261832836735</v>
      </c>
      <c r="K103" s="9">
        <f t="shared" si="21"/>
        <v>9.7875</v>
      </c>
      <c r="L103" s="60" t="e">
        <f t="shared" si="22"/>
        <v>#N/A</v>
      </c>
      <c r="M103" s="9">
        <f t="shared" si="23"/>
        <v>3.60816206135125</v>
      </c>
      <c r="N103" s="9">
        <f t="shared" si="24"/>
        <v>0.052152</v>
      </c>
      <c r="O103" s="60" t="e">
        <f t="shared" si="25"/>
        <v>#N/A</v>
      </c>
      <c r="P103" s="9">
        <f t="shared" si="26"/>
        <v>1.66380000114441</v>
      </c>
      <c r="Q103" s="60" t="e">
        <f t="shared" si="27"/>
        <v>#N/A</v>
      </c>
      <c r="R103" s="9">
        <f t="shared" si="37"/>
        <v>332.2202016862294</v>
      </c>
      <c r="S103" s="9">
        <f t="shared" si="28"/>
        <v>3.829975</v>
      </c>
    </row>
    <row r="104" spans="1:19" ht="12.75">
      <c r="A104" s="6">
        <f t="shared" si="38"/>
        <v>36191</v>
      </c>
      <c r="B104" s="9">
        <f t="shared" si="29"/>
        <v>273.58915047733706</v>
      </c>
      <c r="C104" s="9">
        <f t="shared" si="30"/>
        <v>208.83105953051617</v>
      </c>
      <c r="D104" s="9">
        <f t="shared" si="31"/>
        <v>302.29676537386274</v>
      </c>
      <c r="E104" s="9">
        <f t="shared" si="32"/>
        <v>452.66026550068005</v>
      </c>
      <c r="F104" s="9">
        <f t="shared" si="33"/>
        <v>381.58171615618426</v>
      </c>
      <c r="G104" s="9">
        <f t="shared" si="34"/>
        <v>60.79678942802344</v>
      </c>
      <c r="H104" s="9">
        <f t="shared" si="35"/>
        <v>389.70927549607774</v>
      </c>
      <c r="I104" s="9">
        <f t="shared" si="36"/>
        <v>353.1533533715057</v>
      </c>
      <c r="J104" s="9">
        <f t="shared" si="20"/>
        <v>6.05503213937904</v>
      </c>
      <c r="K104" s="9">
        <f t="shared" si="21"/>
        <v>9.94749</v>
      </c>
      <c r="L104" s="60">
        <f t="shared" si="22"/>
        <v>6.87669992446899</v>
      </c>
      <c r="M104" s="9">
        <f t="shared" si="23"/>
        <v>3.80411560550925</v>
      </c>
      <c r="N104" s="9">
        <f t="shared" si="24"/>
        <v>0.052075</v>
      </c>
      <c r="O104" s="60">
        <f t="shared" si="25"/>
        <v>1.1356999874115</v>
      </c>
      <c r="P104" s="9">
        <f t="shared" si="26"/>
        <v>1.64284685175291</v>
      </c>
      <c r="Q104" s="60">
        <f t="shared" si="27"/>
        <v>0.6913</v>
      </c>
      <c r="R104" s="9">
        <f t="shared" si="37"/>
        <v>314.32965417837687</v>
      </c>
      <c r="S104" s="9">
        <f t="shared" si="28"/>
        <v>4.008102</v>
      </c>
    </row>
    <row r="105" spans="1:19" ht="12.75">
      <c r="A105" s="6">
        <f t="shared" si="38"/>
        <v>36219</v>
      </c>
      <c r="B105" s="9">
        <f t="shared" si="29"/>
        <v>281.0623374340429</v>
      </c>
      <c r="C105" s="9">
        <f t="shared" si="30"/>
        <v>208.83105953051617</v>
      </c>
      <c r="D105" s="9">
        <f t="shared" si="31"/>
        <v>294.297130980601</v>
      </c>
      <c r="E105" s="9">
        <f t="shared" si="32"/>
        <v>438.48468852593624</v>
      </c>
      <c r="F105" s="9">
        <f t="shared" si="33"/>
        <v>400.28933832125335</v>
      </c>
      <c r="G105" s="9">
        <f t="shared" si="34"/>
        <v>60.24451637006769</v>
      </c>
      <c r="H105" s="9">
        <f t="shared" si="35"/>
        <v>387.57979541609</v>
      </c>
      <c r="I105" s="9">
        <f t="shared" si="36"/>
        <v>334.3152446677173</v>
      </c>
      <c r="J105" s="9">
        <f t="shared" si="20"/>
        <v>6.19475309734571</v>
      </c>
      <c r="K105" s="9">
        <f t="shared" si="21"/>
        <v>9.923537</v>
      </c>
      <c r="L105" s="60">
        <f t="shared" si="22"/>
        <v>6.80060005187988</v>
      </c>
      <c r="M105" s="9">
        <f t="shared" si="23"/>
        <v>3.84671083773538</v>
      </c>
      <c r="N105" s="9">
        <f t="shared" si="24"/>
        <v>0.052213</v>
      </c>
      <c r="O105" s="60">
        <f t="shared" si="25"/>
        <v>1.0978000164032</v>
      </c>
      <c r="P105" s="9">
        <f t="shared" si="26"/>
        <v>1.60192620504798</v>
      </c>
      <c r="Q105" s="60">
        <f t="shared" si="27"/>
        <v>0.6853</v>
      </c>
      <c r="R105" s="9">
        <f t="shared" si="37"/>
        <v>325.9514098404698</v>
      </c>
      <c r="S105" s="9">
        <f t="shared" si="28"/>
        <v>4.103917</v>
      </c>
    </row>
    <row r="106" spans="1:19" ht="12.75">
      <c r="A106" s="6">
        <f t="shared" si="38"/>
        <v>36250</v>
      </c>
      <c r="B106" s="9">
        <f t="shared" si="29"/>
        <v>304.6823468626772</v>
      </c>
      <c r="C106" s="9">
        <f t="shared" si="30"/>
        <v>208.83105953051617</v>
      </c>
      <c r="D106" s="9">
        <f t="shared" si="31"/>
        <v>306.59383674466943</v>
      </c>
      <c r="E106" s="9">
        <f t="shared" si="32"/>
        <v>455.917672425324</v>
      </c>
      <c r="F106" s="9">
        <f t="shared" si="33"/>
        <v>410.6397591769934</v>
      </c>
      <c r="G106" s="9">
        <f t="shared" si="34"/>
        <v>66.40438832959924</v>
      </c>
      <c r="H106" s="9">
        <f t="shared" si="35"/>
        <v>402.41020612213526</v>
      </c>
      <c r="I106" s="9">
        <f t="shared" si="36"/>
        <v>331.6776503936625</v>
      </c>
      <c r="J106" s="9">
        <f t="shared" si="20"/>
        <v>6.1850687821936</v>
      </c>
      <c r="K106" s="9">
        <f t="shared" si="21"/>
        <v>9.984151</v>
      </c>
      <c r="L106" s="60">
        <f t="shared" si="22"/>
        <v>6.6774001121521</v>
      </c>
      <c r="M106" s="9">
        <f t="shared" si="23"/>
        <v>3.90582605428681</v>
      </c>
      <c r="N106" s="9">
        <f t="shared" si="24"/>
        <v>0.052225</v>
      </c>
      <c r="O106" s="60">
        <f t="shared" si="25"/>
        <v>1.07959997653961</v>
      </c>
      <c r="P106" s="9">
        <f t="shared" si="26"/>
        <v>1.61423442342933</v>
      </c>
      <c r="Q106" s="60">
        <f t="shared" si="27"/>
        <v>0.6688</v>
      </c>
      <c r="R106" s="9">
        <f t="shared" si="37"/>
        <v>361.77880641428374</v>
      </c>
      <c r="S106" s="9">
        <f t="shared" si="28"/>
        <v>4.088538</v>
      </c>
    </row>
    <row r="107" spans="1:19" ht="12.75">
      <c r="A107" s="6">
        <f t="shared" si="38"/>
        <v>36280</v>
      </c>
      <c r="B107" s="9">
        <f t="shared" si="29"/>
        <v>340.6999058033743</v>
      </c>
      <c r="C107" s="9">
        <f t="shared" si="30"/>
        <v>209.27349821596215</v>
      </c>
      <c r="D107" s="9">
        <f t="shared" si="31"/>
        <v>318.72293963713537</v>
      </c>
      <c r="E107" s="9">
        <f t="shared" si="32"/>
        <v>473.50168835197536</v>
      </c>
      <c r="F107" s="9">
        <f t="shared" si="33"/>
        <v>428.306932429273</v>
      </c>
      <c r="G107" s="9">
        <f t="shared" si="34"/>
        <v>70.03116730422721</v>
      </c>
      <c r="H107" s="9">
        <f t="shared" si="35"/>
        <v>441.65705276111385</v>
      </c>
      <c r="I107" s="9">
        <f t="shared" si="36"/>
        <v>365.4346304061653</v>
      </c>
      <c r="J107" s="9">
        <f t="shared" si="20"/>
        <v>6.10425359715169</v>
      </c>
      <c r="K107" s="9">
        <f t="shared" si="21"/>
        <v>9.828489</v>
      </c>
      <c r="L107" s="60">
        <f t="shared" si="22"/>
        <v>6.45830011367798</v>
      </c>
      <c r="M107" s="9">
        <f t="shared" si="23"/>
        <v>4.04579345345868</v>
      </c>
      <c r="N107" s="9">
        <f t="shared" si="24"/>
        <v>0.051142</v>
      </c>
      <c r="O107" s="60">
        <f t="shared" si="25"/>
        <v>1.05799996852875</v>
      </c>
      <c r="P107" s="9">
        <f t="shared" si="26"/>
        <v>1.61010490544124</v>
      </c>
      <c r="Q107" s="60">
        <f t="shared" si="27"/>
        <v>0.6571</v>
      </c>
      <c r="R107" s="9">
        <f t="shared" si="37"/>
        <v>440.83319556951614</v>
      </c>
      <c r="S107" s="9">
        <f t="shared" si="28"/>
        <v>4.191796</v>
      </c>
    </row>
    <row r="108" spans="1:19" ht="12.75">
      <c r="A108" s="6">
        <f t="shared" si="38"/>
        <v>36311</v>
      </c>
      <c r="B108" s="9">
        <f t="shared" si="29"/>
        <v>313.8629751754467</v>
      </c>
      <c r="C108" s="9">
        <f t="shared" si="30"/>
        <v>209.05227887323917</v>
      </c>
      <c r="D108" s="9">
        <f t="shared" si="31"/>
        <v>307.11929708130583</v>
      </c>
      <c r="E108" s="9">
        <f t="shared" si="32"/>
        <v>462.20469209487794</v>
      </c>
      <c r="F108" s="9">
        <f t="shared" si="33"/>
        <v>407.49941547813904</v>
      </c>
      <c r="G108" s="9">
        <f t="shared" si="34"/>
        <v>67.55774211686908</v>
      </c>
      <c r="H108" s="9">
        <f t="shared" si="35"/>
        <v>435.2327526534382</v>
      </c>
      <c r="I108" s="9">
        <f t="shared" si="36"/>
        <v>345.53848440247174</v>
      </c>
      <c r="J108" s="9">
        <f t="shared" si="20"/>
        <v>6.20471787152944</v>
      </c>
      <c r="K108" s="9">
        <f t="shared" si="21"/>
        <v>9.947579</v>
      </c>
      <c r="L108" s="60">
        <f t="shared" si="22"/>
        <v>6.47090005874634</v>
      </c>
      <c r="M108" s="9">
        <f t="shared" si="23"/>
        <v>4.02544337884891</v>
      </c>
      <c r="N108" s="9">
        <f t="shared" si="24"/>
        <v>0.050946</v>
      </c>
      <c r="O108" s="60">
        <f t="shared" si="25"/>
        <v>1.04289996623993</v>
      </c>
      <c r="P108" s="9">
        <f t="shared" si="26"/>
        <v>1.60322823521047</v>
      </c>
      <c r="Q108" s="60">
        <f t="shared" si="27"/>
        <v>0.6505</v>
      </c>
      <c r="R108" s="9">
        <f t="shared" si="37"/>
        <v>401.6201024962809</v>
      </c>
      <c r="S108" s="9">
        <f t="shared" si="28"/>
        <v>4.201883</v>
      </c>
    </row>
    <row r="109" spans="1:19" ht="12.75">
      <c r="A109" s="6">
        <f t="shared" si="38"/>
        <v>36341</v>
      </c>
      <c r="B109" s="9">
        <f t="shared" si="29"/>
        <v>343.80513568757726</v>
      </c>
      <c r="C109" s="9">
        <f t="shared" si="30"/>
        <v>210.15837558685422</v>
      </c>
      <c r="D109" s="9">
        <f t="shared" si="31"/>
        <v>321.4869464485479</v>
      </c>
      <c r="E109" s="9">
        <f t="shared" si="32"/>
        <v>487.7415660908016</v>
      </c>
      <c r="F109" s="9">
        <f t="shared" si="33"/>
        <v>414.1556581716158</v>
      </c>
      <c r="G109" s="9">
        <f t="shared" si="34"/>
        <v>73.50393375574598</v>
      </c>
      <c r="H109" s="9">
        <f t="shared" si="35"/>
        <v>442.3406014459316</v>
      </c>
      <c r="I109" s="9">
        <f t="shared" si="36"/>
        <v>366.66718932254975</v>
      </c>
      <c r="J109" s="9">
        <f t="shared" si="20"/>
        <v>6.03422912343312</v>
      </c>
      <c r="K109" s="9">
        <f t="shared" si="21"/>
        <v>9.512534</v>
      </c>
      <c r="L109" s="60">
        <f t="shared" si="22"/>
        <v>6.22310018539429</v>
      </c>
      <c r="M109" s="9">
        <f t="shared" si="23"/>
        <v>3.99428774781741</v>
      </c>
      <c r="N109" s="9">
        <f t="shared" si="24"/>
        <v>0.049856</v>
      </c>
      <c r="O109" s="60">
        <f t="shared" si="25"/>
        <v>1.03129994869232</v>
      </c>
      <c r="P109" s="9">
        <f t="shared" si="26"/>
        <v>1.57642910605335</v>
      </c>
      <c r="Q109" s="60">
        <f t="shared" si="27"/>
        <v>0.6542</v>
      </c>
      <c r="R109" s="9">
        <f t="shared" si="37"/>
        <v>447.4127955033896</v>
      </c>
      <c r="S109" s="9">
        <f t="shared" si="28"/>
        <v>4.076979</v>
      </c>
    </row>
    <row r="110" spans="1:19" ht="12.75">
      <c r="A110" s="6">
        <f t="shared" si="38"/>
        <v>36372</v>
      </c>
      <c r="B110" s="9">
        <f t="shared" si="29"/>
        <v>349.09223086111285</v>
      </c>
      <c r="C110" s="9">
        <f t="shared" si="30"/>
        <v>210.37959492957722</v>
      </c>
      <c r="D110" s="9">
        <f t="shared" si="31"/>
        <v>320.56696862339135</v>
      </c>
      <c r="E110" s="9">
        <f t="shared" si="32"/>
        <v>472.4501133238666</v>
      </c>
      <c r="F110" s="9">
        <f t="shared" si="33"/>
        <v>408.74736965162515</v>
      </c>
      <c r="G110" s="9">
        <f t="shared" si="34"/>
        <v>74.89654576704552</v>
      </c>
      <c r="H110" s="9">
        <f t="shared" si="35"/>
        <v>432.3786725119215</v>
      </c>
      <c r="I110" s="9">
        <f t="shared" si="36"/>
        <v>347.80726541670134</v>
      </c>
      <c r="J110" s="9">
        <f t="shared" si="20"/>
        <v>6.1632252868491</v>
      </c>
      <c r="K110" s="9">
        <f t="shared" si="21"/>
        <v>9.984107</v>
      </c>
      <c r="L110" s="60">
        <f t="shared" si="22"/>
        <v>6.59649991989136</v>
      </c>
      <c r="M110" s="9">
        <f t="shared" si="23"/>
        <v>4.02470999741143</v>
      </c>
      <c r="N110" s="9">
        <f t="shared" si="24"/>
        <v>0.053705</v>
      </c>
      <c r="O110" s="60">
        <f t="shared" si="25"/>
        <v>1.0702999830246</v>
      </c>
      <c r="P110" s="9">
        <f t="shared" si="26"/>
        <v>1.61994845691456</v>
      </c>
      <c r="Q110" s="60">
        <f t="shared" si="27"/>
        <v>0.6607</v>
      </c>
      <c r="R110" s="9">
        <f t="shared" si="37"/>
        <v>435.9728880806751</v>
      </c>
      <c r="S110" s="9">
        <f t="shared" si="28"/>
        <v>4.107154</v>
      </c>
    </row>
    <row r="111" spans="1:19" ht="12.75">
      <c r="A111" s="6">
        <f t="shared" si="38"/>
        <v>36403</v>
      </c>
      <c r="B111" s="9">
        <f t="shared" si="29"/>
        <v>341.92813734344105</v>
      </c>
      <c r="C111" s="9">
        <f t="shared" si="30"/>
        <v>209.49471755868524</v>
      </c>
      <c r="D111" s="9">
        <f t="shared" si="31"/>
        <v>320.0426011329836</v>
      </c>
      <c r="E111" s="9">
        <f t="shared" si="32"/>
        <v>469.9880752820725</v>
      </c>
      <c r="F111" s="9">
        <f t="shared" si="33"/>
        <v>411.5910685059623</v>
      </c>
      <c r="G111" s="9">
        <f t="shared" si="34"/>
        <v>73.11322079894452</v>
      </c>
      <c r="H111" s="9">
        <f t="shared" si="35"/>
        <v>430.8539070912169</v>
      </c>
      <c r="I111" s="9">
        <f t="shared" si="36"/>
        <v>359.32160175394256</v>
      </c>
      <c r="J111" s="9">
        <f t="shared" si="20"/>
        <v>6.0816999471949</v>
      </c>
      <c r="K111" s="9">
        <f t="shared" si="21"/>
        <v>9.779419</v>
      </c>
      <c r="L111" s="60">
        <f t="shared" si="22"/>
        <v>6.42409992218018</v>
      </c>
      <c r="M111" s="9">
        <f t="shared" si="23"/>
        <v>3.87507544960197</v>
      </c>
      <c r="N111" s="9">
        <f t="shared" si="24"/>
        <v>0.05547</v>
      </c>
      <c r="O111" s="60">
        <f t="shared" si="25"/>
        <v>1.05630004405975</v>
      </c>
      <c r="P111" s="9">
        <f t="shared" si="26"/>
        <v>1.60800740190072</v>
      </c>
      <c r="Q111" s="60">
        <f t="shared" si="27"/>
        <v>0.6569</v>
      </c>
      <c r="R111" s="9">
        <f t="shared" si="37"/>
        <v>445.75962969085856</v>
      </c>
      <c r="S111" s="9">
        <f t="shared" si="28"/>
        <v>4.075688</v>
      </c>
    </row>
    <row r="112" spans="1:19" ht="12.75">
      <c r="A112" s="6">
        <f t="shared" si="38"/>
        <v>36433</v>
      </c>
      <c r="B112" s="9">
        <f t="shared" si="29"/>
        <v>341.40641397178376</v>
      </c>
      <c r="C112" s="9">
        <f t="shared" si="30"/>
        <v>210.37959492957722</v>
      </c>
      <c r="D112" s="9">
        <f t="shared" si="31"/>
        <v>316.9825323432809</v>
      </c>
      <c r="E112" s="9">
        <f t="shared" si="32"/>
        <v>457.00945619996503</v>
      </c>
      <c r="F112" s="9">
        <f t="shared" si="33"/>
        <v>398.00970306289474</v>
      </c>
      <c r="G112" s="9">
        <f t="shared" si="34"/>
        <v>73.8214352055099</v>
      </c>
      <c r="H112" s="9">
        <f t="shared" si="35"/>
        <v>410.3455237655747</v>
      </c>
      <c r="I112" s="9">
        <f t="shared" si="36"/>
        <v>351.0768188254289</v>
      </c>
      <c r="J112" s="9">
        <f t="shared" si="20"/>
        <v>5.99971792733002</v>
      </c>
      <c r="K112" s="9">
        <f t="shared" si="21"/>
        <v>9.88047</v>
      </c>
      <c r="L112" s="60">
        <f t="shared" si="22"/>
        <v>6.38969993591309</v>
      </c>
      <c r="M112" s="9">
        <f t="shared" si="23"/>
        <v>3.91549734688283</v>
      </c>
      <c r="N112" s="9">
        <f t="shared" si="24"/>
        <v>0.056354</v>
      </c>
      <c r="O112" s="60">
        <f t="shared" si="25"/>
        <v>1.06500005722046</v>
      </c>
      <c r="P112" s="9">
        <f t="shared" si="26"/>
        <v>1.64682235457048</v>
      </c>
      <c r="Q112" s="60">
        <f t="shared" si="27"/>
        <v>0.6467</v>
      </c>
      <c r="R112" s="9">
        <f t="shared" si="37"/>
        <v>420.9952058191442</v>
      </c>
      <c r="S112" s="9">
        <f t="shared" si="28"/>
        <v>4.083136</v>
      </c>
    </row>
    <row r="113" spans="1:19" ht="12.75">
      <c r="A113" s="6">
        <f t="shared" si="38"/>
        <v>36464</v>
      </c>
      <c r="B113" s="9">
        <f t="shared" si="29"/>
        <v>358.76064628619673</v>
      </c>
      <c r="C113" s="9">
        <f t="shared" si="30"/>
        <v>210.82203361502323</v>
      </c>
      <c r="D113" s="9">
        <f t="shared" si="31"/>
        <v>333.5028900815264</v>
      </c>
      <c r="E113" s="9">
        <f t="shared" si="32"/>
        <v>485.8517550037882</v>
      </c>
      <c r="F113" s="9">
        <f t="shared" si="33"/>
        <v>413.19411971007736</v>
      </c>
      <c r="G113" s="9">
        <f t="shared" si="34"/>
        <v>75.23291616192222</v>
      </c>
      <c r="H113" s="9">
        <f t="shared" si="35"/>
        <v>426.59110136902024</v>
      </c>
      <c r="I113" s="9">
        <f t="shared" si="36"/>
        <v>376.68036706804395</v>
      </c>
      <c r="J113" s="9">
        <f t="shared" si="20"/>
        <v>6.14470562643795</v>
      </c>
      <c r="K113" s="9">
        <f t="shared" si="21"/>
        <v>10.08227</v>
      </c>
      <c r="L113" s="60">
        <f t="shared" si="22"/>
        <v>6.45870018005371</v>
      </c>
      <c r="M113" s="9">
        <f t="shared" si="23"/>
        <v>3.91578767823755</v>
      </c>
      <c r="N113" s="9">
        <f t="shared" si="24"/>
        <v>0.058883</v>
      </c>
      <c r="O113" s="60">
        <f t="shared" si="25"/>
        <v>1.05110001564026</v>
      </c>
      <c r="P113" s="9">
        <f t="shared" si="26"/>
        <v>1.64080545355495</v>
      </c>
      <c r="Q113" s="60">
        <f t="shared" si="27"/>
        <v>0.6406</v>
      </c>
      <c r="R113" s="9">
        <f t="shared" si="37"/>
        <v>438.2873202182184</v>
      </c>
      <c r="S113" s="9">
        <f t="shared" si="28"/>
        <v>4.177684</v>
      </c>
    </row>
    <row r="114" spans="1:19" ht="12.75">
      <c r="A114" s="6">
        <f t="shared" si="38"/>
        <v>36494</v>
      </c>
      <c r="B114" s="9">
        <f t="shared" si="29"/>
        <v>382.6221874067848</v>
      </c>
      <c r="C114" s="9">
        <f t="shared" si="30"/>
        <v>211.26447230046924</v>
      </c>
      <c r="D114" s="9">
        <f t="shared" si="31"/>
        <v>342.9285894534379</v>
      </c>
      <c r="E114" s="9">
        <f t="shared" si="32"/>
        <v>495.6047021636799</v>
      </c>
      <c r="F114" s="9">
        <f t="shared" si="33"/>
        <v>436.32072714519535</v>
      </c>
      <c r="G114" s="9">
        <f t="shared" si="34"/>
        <v>77.8164940577497</v>
      </c>
      <c r="H114" s="9">
        <f t="shared" si="35"/>
        <v>421.156360559914</v>
      </c>
      <c r="I114" s="9">
        <f t="shared" si="36"/>
        <v>401.9478248539237</v>
      </c>
      <c r="J114" s="9">
        <f t="shared" si="20"/>
        <v>6.17499270998873</v>
      </c>
      <c r="K114" s="9">
        <f t="shared" si="21"/>
        <v>9.834862</v>
      </c>
      <c r="L114" s="60">
        <f>VLOOKUP($A114,DATA,$L$1)</f>
        <v>6.21759986877441</v>
      </c>
      <c r="M114" s="9">
        <f t="shared" si="23"/>
        <v>3.92525246367748</v>
      </c>
      <c r="N114" s="9">
        <f t="shared" si="24"/>
        <v>0.06043</v>
      </c>
      <c r="O114" s="60">
        <f t="shared" si="25"/>
        <v>1.00689995288849</v>
      </c>
      <c r="P114" s="9">
        <f t="shared" si="26"/>
        <v>1.59269210476992</v>
      </c>
      <c r="Q114" s="60">
        <f t="shared" si="27"/>
        <v>0.6322</v>
      </c>
      <c r="R114" s="9">
        <f t="shared" si="37"/>
        <v>508.4146139857834</v>
      </c>
      <c r="S114" s="9">
        <f t="shared" si="28"/>
        <v>4.191735</v>
      </c>
    </row>
    <row r="115" spans="1:19" ht="12.75">
      <c r="A115" s="6">
        <f t="shared" si="38"/>
        <v>36525</v>
      </c>
      <c r="B115" s="9">
        <f t="shared" si="29"/>
        <v>432.7877480058379</v>
      </c>
      <c r="C115" s="9">
        <f t="shared" si="30"/>
        <v>211.92813032863825</v>
      </c>
      <c r="D115" s="9">
        <f t="shared" si="31"/>
        <v>370.72910726385095</v>
      </c>
      <c r="E115" s="9">
        <f t="shared" si="32"/>
        <v>524.6757920583082</v>
      </c>
      <c r="F115" s="9">
        <f t="shared" si="33"/>
        <v>458.95633621697465</v>
      </c>
      <c r="G115" s="9">
        <f t="shared" si="34"/>
        <v>79.39356049027371</v>
      </c>
      <c r="H115" s="9">
        <f t="shared" si="35"/>
        <v>439.70254576219054</v>
      </c>
      <c r="I115" s="9">
        <f t="shared" si="36"/>
        <v>474.3538439408622</v>
      </c>
      <c r="J115" s="9">
        <f t="shared" si="20"/>
        <v>6.15722234755476</v>
      </c>
      <c r="K115" s="9">
        <f t="shared" si="21"/>
        <v>9.924425</v>
      </c>
      <c r="L115" s="60">
        <f t="shared" si="22"/>
        <v>6.17199993133545</v>
      </c>
      <c r="M115" s="9">
        <f t="shared" si="23"/>
        <v>4.02924650983255</v>
      </c>
      <c r="N115" s="9">
        <f t="shared" si="24"/>
        <v>0.060159</v>
      </c>
      <c r="O115" s="60">
        <f t="shared" si="25"/>
        <v>1.00240004062653</v>
      </c>
      <c r="P115" s="9">
        <f t="shared" si="26"/>
        <v>1.61183470834219</v>
      </c>
      <c r="Q115" s="60">
        <f t="shared" si="27"/>
        <v>0.6219</v>
      </c>
      <c r="R115" s="9">
        <f t="shared" si="37"/>
        <v>560.8232636592832</v>
      </c>
      <c r="S115" s="9">
        <f t="shared" si="28"/>
        <v>4.242799</v>
      </c>
    </row>
    <row r="116" spans="1:19" ht="12.75">
      <c r="A116" s="6">
        <f t="shared" si="38"/>
        <v>36556</v>
      </c>
      <c r="B116" s="9">
        <f t="shared" si="29"/>
        <v>427.20324440564275</v>
      </c>
      <c r="C116" s="9">
        <f t="shared" si="30"/>
        <v>214.3615430985913</v>
      </c>
      <c r="D116" s="9">
        <f t="shared" si="31"/>
        <v>349.54090523433615</v>
      </c>
      <c r="E116" s="9">
        <f t="shared" si="32"/>
        <v>498.2478457167142</v>
      </c>
      <c r="F116" s="9">
        <f t="shared" si="33"/>
        <v>415.32177928454536</v>
      </c>
      <c r="G116" s="9">
        <f t="shared" si="34"/>
        <v>81.93189484881972</v>
      </c>
      <c r="H116" s="9">
        <f t="shared" si="35"/>
        <v>422.34848484848504</v>
      </c>
      <c r="I116" s="9">
        <f t="shared" si="36"/>
        <v>465.999985002049</v>
      </c>
      <c r="J116" s="9">
        <f t="shared" si="20"/>
        <v>6.31020050895446</v>
      </c>
      <c r="K116" s="9">
        <f t="shared" si="21"/>
        <v>10.22677</v>
      </c>
      <c r="L116" s="60">
        <f t="shared" si="22"/>
        <v>6.17390012741089</v>
      </c>
      <c r="M116" s="9">
        <f t="shared" si="23"/>
        <v>4.02444423653683</v>
      </c>
      <c r="N116" s="9">
        <f t="shared" si="24"/>
        <v>0.058952</v>
      </c>
      <c r="O116" s="60">
        <f t="shared" si="25"/>
        <v>0.978399991989136</v>
      </c>
      <c r="P116" s="9">
        <f t="shared" si="26"/>
        <v>1.62067255406947</v>
      </c>
      <c r="Q116" s="60">
        <f t="shared" si="27"/>
        <v>0.6037</v>
      </c>
      <c r="R116" s="9">
        <f t="shared" si="37"/>
        <v>513.5506643660115</v>
      </c>
      <c r="S116" s="9">
        <f t="shared" si="28"/>
        <v>4.355178</v>
      </c>
    </row>
    <row r="117" spans="1:19" ht="12.75">
      <c r="A117" s="6">
        <f t="shared" si="38"/>
        <v>36585</v>
      </c>
      <c r="B117" s="9">
        <f t="shared" si="29"/>
        <v>400.84608298260235</v>
      </c>
      <c r="C117" s="9">
        <f t="shared" si="30"/>
        <v>213.69788507042227</v>
      </c>
      <c r="D117" s="9">
        <f t="shared" si="31"/>
        <v>350.527149280808</v>
      </c>
      <c r="E117" s="9">
        <f t="shared" si="32"/>
        <v>488.70674215941983</v>
      </c>
      <c r="F117" s="9">
        <f t="shared" si="33"/>
        <v>414.08697685293436</v>
      </c>
      <c r="G117" s="9">
        <f t="shared" si="34"/>
        <v>83.69224163487229</v>
      </c>
      <c r="H117" s="9">
        <f t="shared" si="35"/>
        <v>391.4993847100447</v>
      </c>
      <c r="I117" s="9">
        <f t="shared" si="36"/>
        <v>521.148134084413</v>
      </c>
      <c r="J117" s="9">
        <f t="shared" si="20"/>
        <v>6.34441182326319</v>
      </c>
      <c r="K117" s="9">
        <f t="shared" si="21"/>
        <v>10.01541</v>
      </c>
      <c r="L117" s="60">
        <f t="shared" si="22"/>
        <v>6.10839986801147</v>
      </c>
      <c r="M117" s="9">
        <f t="shared" si="23"/>
        <v>3.8964085968473</v>
      </c>
      <c r="N117" s="9">
        <f t="shared" si="24"/>
        <v>0.057756</v>
      </c>
      <c r="O117" s="60">
        <f t="shared" si="25"/>
        <v>0.962800025939941</v>
      </c>
      <c r="P117" s="9">
        <f t="shared" si="26"/>
        <v>1.57861949426646</v>
      </c>
      <c r="Q117" s="60">
        <f t="shared" si="27"/>
        <v>0.6099</v>
      </c>
      <c r="R117" s="9">
        <f t="shared" si="37"/>
        <v>567.6786064845435</v>
      </c>
      <c r="S117" s="9">
        <f t="shared" si="28"/>
        <v>4.372513</v>
      </c>
    </row>
    <row r="118" spans="1:19" ht="12.75">
      <c r="A118" s="6">
        <f t="shared" si="38"/>
        <v>36616</v>
      </c>
      <c r="B118" s="9">
        <f t="shared" si="29"/>
        <v>404.14175370678123</v>
      </c>
      <c r="C118" s="9">
        <f t="shared" si="30"/>
        <v>215.9100784976523</v>
      </c>
      <c r="D118" s="9">
        <f t="shared" si="31"/>
        <v>374.7987672694543</v>
      </c>
      <c r="E118" s="9">
        <f t="shared" si="32"/>
        <v>536.3831833729864</v>
      </c>
      <c r="F118" s="9">
        <f t="shared" si="33"/>
        <v>436.15852232873516</v>
      </c>
      <c r="G118" s="9">
        <f t="shared" si="34"/>
        <v>85.27639440456088</v>
      </c>
      <c r="H118" s="9">
        <f t="shared" si="35"/>
        <v>423.55502999538544</v>
      </c>
      <c r="I118" s="9">
        <f t="shared" si="36"/>
        <v>518.0694636937095</v>
      </c>
      <c r="J118" s="9">
        <f t="shared" si="20"/>
        <v>6.54498889319239</v>
      </c>
      <c r="K118" s="9">
        <f t="shared" si="21"/>
        <v>10.43991</v>
      </c>
      <c r="L118" s="60">
        <f t="shared" si="22"/>
        <v>6.26289987564087</v>
      </c>
      <c r="M118" s="9">
        <f t="shared" si="23"/>
        <v>3.97266073234048</v>
      </c>
      <c r="N118" s="9">
        <f t="shared" si="24"/>
        <v>0.063813</v>
      </c>
      <c r="O118" s="60">
        <f t="shared" si="25"/>
        <v>0.956900000572205</v>
      </c>
      <c r="P118" s="9">
        <f t="shared" si="26"/>
        <v>1.59509916487922</v>
      </c>
      <c r="Q118" s="60">
        <f t="shared" si="27"/>
        <v>0.5999</v>
      </c>
      <c r="R118" s="9">
        <f t="shared" si="37"/>
        <v>575.5179058522076</v>
      </c>
      <c r="S118" s="9">
        <f t="shared" si="28"/>
        <v>4.507954</v>
      </c>
    </row>
    <row r="119" spans="1:19" ht="12.75">
      <c r="A119" s="6">
        <f t="shared" si="38"/>
        <v>36646</v>
      </c>
      <c r="B119" s="9">
        <f t="shared" si="29"/>
        <v>379.2236512811176</v>
      </c>
      <c r="C119" s="9">
        <f t="shared" si="30"/>
        <v>218.7859299530514</v>
      </c>
      <c r="D119" s="9">
        <f t="shared" si="31"/>
        <v>358.9941244612766</v>
      </c>
      <c r="E119" s="9">
        <f t="shared" si="32"/>
        <v>520.1740739651532</v>
      </c>
      <c r="F119" s="9">
        <f t="shared" si="33"/>
        <v>422.77297170914204</v>
      </c>
      <c r="G119" s="9">
        <f t="shared" si="34"/>
        <v>75.36550194958116</v>
      </c>
      <c r="H119" s="9">
        <f t="shared" si="35"/>
        <v>427.43520227657297</v>
      </c>
      <c r="I119" s="9">
        <f t="shared" si="36"/>
        <v>505.47732002969633</v>
      </c>
      <c r="J119" s="9">
        <f t="shared" si="20"/>
        <v>6.77910694020313</v>
      </c>
      <c r="K119" s="9">
        <f t="shared" si="21"/>
        <v>10.60749</v>
      </c>
      <c r="L119" s="60">
        <f t="shared" si="22"/>
        <v>6.17780017852783</v>
      </c>
      <c r="M119" s="9">
        <f t="shared" si="23"/>
        <v>3.95581752711674</v>
      </c>
      <c r="N119" s="9">
        <f t="shared" si="24"/>
        <v>0.062729</v>
      </c>
      <c r="O119" s="60">
        <f t="shared" si="25"/>
        <v>0.911300003528595</v>
      </c>
      <c r="P119" s="9">
        <f t="shared" si="26"/>
        <v>1.5647320846038</v>
      </c>
      <c r="Q119" s="60">
        <f t="shared" si="27"/>
        <v>0.5824</v>
      </c>
      <c r="R119" s="9">
        <f t="shared" si="37"/>
        <v>513.1195174305676</v>
      </c>
      <c r="S119" s="9">
        <f t="shared" si="28"/>
        <v>4.57547</v>
      </c>
    </row>
    <row r="120" spans="1:19" ht="12.75">
      <c r="A120" s="6">
        <f t="shared" si="38"/>
        <v>36677</v>
      </c>
      <c r="B120" s="9">
        <f t="shared" si="29"/>
        <v>375.68992950696884</v>
      </c>
      <c r="C120" s="9">
        <f t="shared" si="30"/>
        <v>219.6708073239434</v>
      </c>
      <c r="D120" s="9">
        <f t="shared" si="31"/>
        <v>349.94962972382797</v>
      </c>
      <c r="E120" s="9">
        <f t="shared" si="32"/>
        <v>509.3775270657211</v>
      </c>
      <c r="F120" s="9">
        <f t="shared" si="33"/>
        <v>425.50707271451967</v>
      </c>
      <c r="G120" s="9">
        <f t="shared" si="34"/>
        <v>68.48357835706821</v>
      </c>
      <c r="H120" s="9">
        <f t="shared" si="35"/>
        <v>421.70339178587926</v>
      </c>
      <c r="I120" s="9">
        <f t="shared" si="36"/>
        <v>484.68402384128933</v>
      </c>
      <c r="J120" s="9">
        <f t="shared" si="20"/>
        <v>6.96506386257897</v>
      </c>
      <c r="K120" s="9">
        <f t="shared" si="21"/>
        <v>10.40999</v>
      </c>
      <c r="L120" s="60">
        <f t="shared" si="22"/>
        <v>6.45940017700195</v>
      </c>
      <c r="M120" s="9">
        <f t="shared" si="23"/>
        <v>3.97354838525163</v>
      </c>
      <c r="N120" s="9">
        <f t="shared" si="24"/>
        <v>0.064686</v>
      </c>
      <c r="O120" s="60">
        <f t="shared" si="25"/>
        <v>0.92739999294281</v>
      </c>
      <c r="P120" s="9">
        <f t="shared" si="26"/>
        <v>1.49460104898407</v>
      </c>
      <c r="Q120" s="60">
        <f t="shared" si="27"/>
        <v>0.6205</v>
      </c>
      <c r="R120" s="9">
        <f t="shared" si="37"/>
        <v>486.48901807116937</v>
      </c>
      <c r="S120" s="9">
        <f t="shared" si="28"/>
        <v>4.650396</v>
      </c>
    </row>
    <row r="121" spans="1:19" ht="12.75">
      <c r="A121" s="6">
        <f t="shared" si="38"/>
        <v>36707</v>
      </c>
      <c r="B121" s="9">
        <f t="shared" si="29"/>
        <v>397.0120936830215</v>
      </c>
      <c r="C121" s="9">
        <f t="shared" si="30"/>
        <v>220.99812338028147</v>
      </c>
      <c r="D121" s="9">
        <f t="shared" si="31"/>
        <v>361.7815777917752</v>
      </c>
      <c r="E121" s="9">
        <f t="shared" si="32"/>
        <v>521.8636720787316</v>
      </c>
      <c r="F121" s="9">
        <f t="shared" si="33"/>
        <v>422.82265606733705</v>
      </c>
      <c r="G121" s="9">
        <f t="shared" si="34"/>
        <v>73.00625484564975</v>
      </c>
      <c r="H121" s="9">
        <f t="shared" si="35"/>
        <v>413.1268266420552</v>
      </c>
      <c r="I121" s="9">
        <f t="shared" si="36"/>
        <v>470.2682656300814</v>
      </c>
      <c r="J121" s="9">
        <f t="shared" si="20"/>
        <v>6.77967888230284</v>
      </c>
      <c r="K121" s="9">
        <f t="shared" si="21"/>
        <v>10.26374</v>
      </c>
      <c r="L121" s="60">
        <f t="shared" si="22"/>
        <v>6.49900007247925</v>
      </c>
      <c r="M121" s="9">
        <f t="shared" si="23"/>
        <v>4.07052476874175</v>
      </c>
      <c r="N121" s="9">
        <f t="shared" si="24"/>
        <v>0.06408</v>
      </c>
      <c r="O121" s="60">
        <f t="shared" si="25"/>
        <v>0.958599984645844</v>
      </c>
      <c r="P121" s="9">
        <f t="shared" si="26"/>
        <v>1.51389766281449</v>
      </c>
      <c r="Q121" s="60">
        <f t="shared" si="27"/>
        <v>0.6332</v>
      </c>
      <c r="R121" s="9">
        <f t="shared" si="37"/>
        <v>534.1636724561918</v>
      </c>
      <c r="S121" s="9">
        <f t="shared" si="28"/>
        <v>4.575794</v>
      </c>
    </row>
    <row r="122" spans="1:19" ht="12.75">
      <c r="A122" s="6">
        <f t="shared" si="38"/>
        <v>36738</v>
      </c>
      <c r="B122" s="9">
        <f t="shared" si="29"/>
        <v>400.33629324060405</v>
      </c>
      <c r="C122" s="9">
        <f t="shared" si="30"/>
        <v>222.9890974647885</v>
      </c>
      <c r="D122" s="9">
        <f t="shared" si="31"/>
        <v>351.6414550353388</v>
      </c>
      <c r="E122" s="9">
        <f t="shared" si="32"/>
        <v>513.6368296167666</v>
      </c>
      <c r="F122" s="9">
        <f t="shared" si="33"/>
        <v>426.68634556932443</v>
      </c>
      <c r="G122" s="9">
        <f t="shared" si="34"/>
        <v>65.94692123808777</v>
      </c>
      <c r="H122" s="9">
        <f t="shared" si="35"/>
        <v>426.17289647746514</v>
      </c>
      <c r="I122" s="9">
        <f t="shared" si="36"/>
        <v>490.1855451107705</v>
      </c>
      <c r="J122" s="9">
        <f t="shared" si="20"/>
        <v>6.96201204083324</v>
      </c>
      <c r="K122" s="9">
        <f t="shared" si="21"/>
        <v>10.4267</v>
      </c>
      <c r="L122" s="60">
        <f t="shared" si="22"/>
        <v>6.45100021362305</v>
      </c>
      <c r="M122" s="9">
        <f t="shared" si="23"/>
        <v>4.03086748968054</v>
      </c>
      <c r="N122" s="9">
        <f t="shared" si="24"/>
        <v>0.063534</v>
      </c>
      <c r="O122" s="60">
        <f t="shared" si="25"/>
        <v>0.926599979400635</v>
      </c>
      <c r="P122" s="9">
        <f t="shared" si="26"/>
        <v>1.49765627649309</v>
      </c>
      <c r="Q122" s="60">
        <f t="shared" si="27"/>
        <v>0.6187</v>
      </c>
      <c r="R122" s="9">
        <f t="shared" si="37"/>
        <v>556.8186632087956</v>
      </c>
      <c r="S122" s="9">
        <f t="shared" si="28"/>
        <v>4.685843</v>
      </c>
    </row>
    <row r="123" spans="1:19" ht="12.75">
      <c r="A123" s="6">
        <f t="shared" si="38"/>
        <v>36769</v>
      </c>
      <c r="B123" s="9">
        <f t="shared" si="29"/>
        <v>439.70906674513304</v>
      </c>
      <c r="C123" s="9">
        <f t="shared" si="30"/>
        <v>223.8739748356805</v>
      </c>
      <c r="D123" s="9">
        <f t="shared" si="31"/>
        <v>363.1241890584237</v>
      </c>
      <c r="E123" s="9">
        <f t="shared" si="32"/>
        <v>545.3813027002508</v>
      </c>
      <c r="F123" s="9">
        <f t="shared" si="33"/>
        <v>449.31172550853415</v>
      </c>
      <c r="G123" s="9">
        <f t="shared" si="34"/>
        <v>70.70093099375168</v>
      </c>
      <c r="H123" s="9">
        <f t="shared" si="35"/>
        <v>424.0193816335949</v>
      </c>
      <c r="I123" s="9">
        <f t="shared" si="36"/>
        <v>491.9634840786523</v>
      </c>
      <c r="J123" s="9">
        <f t="shared" si="20"/>
        <v>6.97210675633486</v>
      </c>
      <c r="K123" s="9">
        <f t="shared" si="21"/>
        <v>10.14384</v>
      </c>
      <c r="L123" s="60">
        <f t="shared" si="22"/>
        <v>6.19890022277832</v>
      </c>
      <c r="M123" s="9">
        <f t="shared" si="23"/>
        <v>4.02866074284735</v>
      </c>
      <c r="N123" s="9">
        <f t="shared" si="24"/>
        <v>0.065384</v>
      </c>
      <c r="O123" s="60">
        <f t="shared" si="25"/>
        <v>0.889100015163422</v>
      </c>
      <c r="P123" s="9">
        <f t="shared" si="26"/>
        <v>1.45491734403427</v>
      </c>
      <c r="Q123" s="60">
        <f t="shared" si="27"/>
        <v>0.6111</v>
      </c>
      <c r="R123" s="9">
        <f t="shared" si="37"/>
        <v>565.3003724789228</v>
      </c>
      <c r="S123" s="9">
        <f t="shared" si="28"/>
        <v>4.728015</v>
      </c>
    </row>
    <row r="124" spans="1:19" ht="12.75">
      <c r="A124" s="6">
        <f t="shared" si="38"/>
        <v>36799</v>
      </c>
      <c r="B124" s="9">
        <f t="shared" si="29"/>
        <v>431.2019426562471</v>
      </c>
      <c r="C124" s="9">
        <f t="shared" si="30"/>
        <v>224.98007154929556</v>
      </c>
      <c r="D124" s="9">
        <f t="shared" si="31"/>
        <v>343.858601593966</v>
      </c>
      <c r="E124" s="9">
        <f t="shared" si="32"/>
        <v>516.5193979786972</v>
      </c>
      <c r="F124" s="9">
        <f t="shared" si="33"/>
        <v>424.3862520458266</v>
      </c>
      <c r="G124" s="9">
        <f t="shared" si="34"/>
        <v>66.02981880361648</v>
      </c>
      <c r="H124" s="9">
        <f t="shared" si="35"/>
        <v>440.54856945085385</v>
      </c>
      <c r="I124" s="9">
        <f t="shared" si="36"/>
        <v>463.444879460783</v>
      </c>
      <c r="J124" s="9">
        <f t="shared" si="20"/>
        <v>7.22062330181638</v>
      </c>
      <c r="K124" s="9">
        <f t="shared" si="21"/>
        <v>10.67549</v>
      </c>
      <c r="L124" s="60">
        <f t="shared" si="22"/>
        <v>6.37220001220703</v>
      </c>
      <c r="M124" s="9">
        <f t="shared" si="23"/>
        <v>3.91052463279406</v>
      </c>
      <c r="N124" s="9">
        <f t="shared" si="24"/>
        <v>0.066824</v>
      </c>
      <c r="O124" s="60">
        <f t="shared" si="25"/>
        <v>0.882499992847443</v>
      </c>
      <c r="P124" s="9">
        <f t="shared" si="26"/>
        <v>1.47847212791283</v>
      </c>
      <c r="Q124" s="60">
        <f t="shared" si="27"/>
        <v>0.5969</v>
      </c>
      <c r="R124" s="9">
        <f t="shared" si="37"/>
        <v>517.4071902380565</v>
      </c>
      <c r="S124" s="9">
        <f t="shared" si="28"/>
        <v>4.799066</v>
      </c>
    </row>
    <row r="125" spans="1:19" ht="12.75">
      <c r="A125" s="6">
        <f t="shared" si="38"/>
        <v>36830</v>
      </c>
      <c r="B125" s="9">
        <f t="shared" si="29"/>
        <v>425.5148222718482</v>
      </c>
      <c r="C125" s="9">
        <f t="shared" si="30"/>
        <v>225.64372957746457</v>
      </c>
      <c r="D125" s="9">
        <f t="shared" si="31"/>
        <v>338.1403333777096</v>
      </c>
      <c r="E125" s="9">
        <f t="shared" si="32"/>
        <v>514.2554129363508</v>
      </c>
      <c r="F125" s="9">
        <f t="shared" si="33"/>
        <v>434.4064180500352</v>
      </c>
      <c r="G125" s="9">
        <f t="shared" si="34"/>
        <v>60.96598096920113</v>
      </c>
      <c r="H125" s="9">
        <f t="shared" si="35"/>
        <v>454.0820642978005</v>
      </c>
      <c r="I125" s="9">
        <f t="shared" si="36"/>
        <v>482.48682395881866</v>
      </c>
      <c r="J125" s="9">
        <f t="shared" si="20"/>
        <v>7.55875403505732</v>
      </c>
      <c r="K125" s="9">
        <f t="shared" si="21"/>
        <v>10.97431</v>
      </c>
      <c r="L125" s="60">
        <f t="shared" si="22"/>
        <v>6.40679979324341</v>
      </c>
      <c r="M125" s="9">
        <f t="shared" si="23"/>
        <v>3.9166155872085</v>
      </c>
      <c r="N125" s="9">
        <f t="shared" si="24"/>
        <v>0.069226</v>
      </c>
      <c r="O125" s="60">
        <f t="shared" si="25"/>
        <v>0.847599983215332</v>
      </c>
      <c r="P125" s="9">
        <f t="shared" si="26"/>
        <v>1.45186700466454</v>
      </c>
      <c r="Q125" s="60">
        <f t="shared" si="27"/>
        <v>0.5838</v>
      </c>
      <c r="R125" s="9">
        <f t="shared" si="37"/>
        <v>492.48933191436663</v>
      </c>
      <c r="S125" s="9">
        <f t="shared" si="28"/>
        <v>4.948864</v>
      </c>
    </row>
    <row r="126" spans="1:19" ht="12.75">
      <c r="A126" s="6">
        <f t="shared" si="38"/>
        <v>36860</v>
      </c>
      <c r="B126" s="9">
        <f t="shared" si="29"/>
        <v>407.7661586354746</v>
      </c>
      <c r="C126" s="9">
        <f t="shared" si="30"/>
        <v>226.08616826291058</v>
      </c>
      <c r="D126" s="9">
        <f t="shared" si="31"/>
        <v>317.65443407454813</v>
      </c>
      <c r="E126" s="9">
        <f t="shared" si="32"/>
        <v>473.6090224439581</v>
      </c>
      <c r="F126" s="9">
        <f t="shared" si="33"/>
        <v>415.01344400280584</v>
      </c>
      <c r="G126" s="9">
        <f t="shared" si="34"/>
        <v>61.42265137191892</v>
      </c>
      <c r="H126" s="9">
        <f t="shared" si="35"/>
        <v>444.14417012767285</v>
      </c>
      <c r="I126" s="9">
        <f t="shared" si="36"/>
        <v>434.4177079448924</v>
      </c>
      <c r="J126" s="9">
        <f t="shared" si="20"/>
        <v>7.74244659222009</v>
      </c>
      <c r="K126" s="9">
        <f t="shared" si="21"/>
        <v>10.97509</v>
      </c>
      <c r="L126" s="60">
        <f t="shared" si="22"/>
        <v>6.73979997634888</v>
      </c>
      <c r="M126" s="9">
        <f t="shared" si="23"/>
        <v>4.07041915550318</v>
      </c>
      <c r="N126" s="9">
        <f t="shared" si="24"/>
        <v>0.069893</v>
      </c>
      <c r="O126" s="60">
        <f t="shared" si="25"/>
        <v>0.870500028133392</v>
      </c>
      <c r="P126" s="9">
        <f t="shared" si="26"/>
        <v>1.41752166965224</v>
      </c>
      <c r="Q126" s="60">
        <f t="shared" si="27"/>
        <v>0.6141</v>
      </c>
      <c r="R126" s="9">
        <f t="shared" si="37"/>
        <v>462.3702975181854</v>
      </c>
      <c r="S126" s="9">
        <f t="shared" si="28"/>
        <v>5.037596</v>
      </c>
    </row>
    <row r="127" spans="1:19" ht="12.75">
      <c r="A127" s="6">
        <f t="shared" si="38"/>
        <v>36891</v>
      </c>
      <c r="B127" s="9">
        <f t="shared" si="29"/>
        <v>434.31823600961314</v>
      </c>
      <c r="C127" s="9">
        <f t="shared" si="30"/>
        <v>226.74982629107956</v>
      </c>
      <c r="D127" s="9">
        <f t="shared" si="31"/>
        <v>322.8380024360537</v>
      </c>
      <c r="E127" s="9">
        <f t="shared" si="32"/>
        <v>475.85174005012203</v>
      </c>
      <c r="F127" s="9">
        <f t="shared" si="33"/>
        <v>421.1713818096798</v>
      </c>
      <c r="G127" s="9">
        <f t="shared" si="34"/>
        <v>57.80476176698851</v>
      </c>
      <c r="H127" s="9">
        <f t="shared" si="35"/>
        <v>465.86967389632383</v>
      </c>
      <c r="I127" s="9">
        <f t="shared" si="36"/>
        <v>438.5953191393633</v>
      </c>
      <c r="J127" s="9">
        <f t="shared" si="20"/>
        <v>7.56960278636639</v>
      </c>
      <c r="K127" s="9">
        <f t="shared" si="21"/>
        <v>11.30804</v>
      </c>
      <c r="L127" s="60">
        <f t="shared" si="22"/>
        <v>7.10710000991821</v>
      </c>
      <c r="M127" s="9">
        <f t="shared" si="23"/>
        <v>4.20613125325811</v>
      </c>
      <c r="N127" s="9">
        <f t="shared" si="24"/>
        <v>0.066287</v>
      </c>
      <c r="O127" s="60">
        <f t="shared" si="25"/>
        <v>0.938899993896484</v>
      </c>
      <c r="P127" s="9">
        <f t="shared" si="26"/>
        <v>1.49387433045537</v>
      </c>
      <c r="Q127" s="60">
        <f t="shared" si="27"/>
        <v>0.6285</v>
      </c>
      <c r="R127" s="9">
        <f t="shared" si="37"/>
        <v>499.108291401472</v>
      </c>
      <c r="S127" s="9">
        <f t="shared" si="28"/>
        <v>5.039782</v>
      </c>
    </row>
    <row r="128" spans="1:19" ht="12.75">
      <c r="A128" s="6">
        <f t="shared" si="38"/>
        <v>36922</v>
      </c>
      <c r="B128" s="9">
        <f t="shared" si="29"/>
        <v>475.735824525359</v>
      </c>
      <c r="C128" s="9">
        <f t="shared" si="30"/>
        <v>229.62567774647863</v>
      </c>
      <c r="D128" s="9">
        <f t="shared" si="31"/>
        <v>329.10825734740405</v>
      </c>
      <c r="E128" s="9">
        <f t="shared" si="32"/>
        <v>492.6462024085047</v>
      </c>
      <c r="F128" s="9">
        <f t="shared" si="33"/>
        <v>426.42769464577987</v>
      </c>
      <c r="G128" s="9">
        <f t="shared" si="34"/>
        <v>58.04737447014939</v>
      </c>
      <c r="H128" s="9">
        <f t="shared" si="35"/>
        <v>459.5168051069068</v>
      </c>
      <c r="I128" s="9">
        <f t="shared" si="36"/>
        <v>463.24172539160026</v>
      </c>
      <c r="J128" s="9">
        <f t="shared" si="20"/>
        <v>7.7715052755558</v>
      </c>
      <c r="K128" s="9">
        <f t="shared" si="21"/>
        <v>11.35507</v>
      </c>
      <c r="L128" s="60">
        <f t="shared" si="22"/>
        <v>7.22749996185303</v>
      </c>
      <c r="M128" s="9">
        <f t="shared" si="23"/>
        <v>4.2677884752108</v>
      </c>
      <c r="N128" s="9">
        <f t="shared" si="24"/>
        <v>0.066835</v>
      </c>
      <c r="O128" s="60">
        <f t="shared" si="25"/>
        <v>0.930000007152557</v>
      </c>
      <c r="P128" s="9">
        <f t="shared" si="26"/>
        <v>1.46111548430342</v>
      </c>
      <c r="Q128" s="60">
        <f t="shared" si="27"/>
        <v>0.6365</v>
      </c>
      <c r="R128" s="9">
        <f t="shared" si="37"/>
        <v>532.3970775128128</v>
      </c>
      <c r="S128" s="9">
        <f t="shared" si="28"/>
        <v>5.175809</v>
      </c>
    </row>
    <row r="129" spans="1:19" ht="12.75">
      <c r="A129" s="6">
        <f t="shared" si="38"/>
        <v>36950</v>
      </c>
      <c r="B129" s="9">
        <f t="shared" si="29"/>
        <v>475.0567264125727</v>
      </c>
      <c r="C129" s="9">
        <f t="shared" si="30"/>
        <v>230.2893357746476</v>
      </c>
      <c r="D129" s="9">
        <f t="shared" si="31"/>
        <v>301.33148410504845</v>
      </c>
      <c r="E129" s="9">
        <f t="shared" si="32"/>
        <v>447.63965519504546</v>
      </c>
      <c r="F129" s="9">
        <f t="shared" si="33"/>
        <v>402.0019873743279</v>
      </c>
      <c r="G129" s="9">
        <f t="shared" si="34"/>
        <v>54.02195758177264</v>
      </c>
      <c r="H129" s="9">
        <f t="shared" si="35"/>
        <v>448.87709583141077</v>
      </c>
      <c r="I129" s="9">
        <f t="shared" si="36"/>
        <v>423.231281363614</v>
      </c>
      <c r="J129" s="9">
        <f t="shared" si="20"/>
        <v>7.72607634476011</v>
      </c>
      <c r="K129" s="9">
        <f t="shared" si="21"/>
        <v>11.14145</v>
      </c>
      <c r="L129" s="60">
        <f t="shared" si="22"/>
        <v>7.10489988327026</v>
      </c>
      <c r="M129" s="9">
        <f t="shared" si="23"/>
        <v>4.04952964139441</v>
      </c>
      <c r="N129" s="9">
        <f t="shared" si="24"/>
        <v>0.065869</v>
      </c>
      <c r="O129" s="60">
        <f t="shared" si="25"/>
        <v>0.919600009918213</v>
      </c>
      <c r="P129" s="9">
        <f t="shared" si="26"/>
        <v>1.44205736122012</v>
      </c>
      <c r="Q129" s="60">
        <f t="shared" si="27"/>
        <v>0.6377</v>
      </c>
      <c r="R129" s="9">
        <f t="shared" si="37"/>
        <v>488.9360263576631</v>
      </c>
      <c r="S129" s="9">
        <f t="shared" si="28"/>
        <v>5.047169</v>
      </c>
    </row>
    <row r="130" spans="1:19" ht="12.75">
      <c r="A130" s="6">
        <f t="shared" si="38"/>
        <v>36981</v>
      </c>
      <c r="B130" s="9">
        <f t="shared" si="29"/>
        <v>435.1632861598457</v>
      </c>
      <c r="C130" s="9">
        <f t="shared" si="30"/>
        <v>231.83787117370866</v>
      </c>
      <c r="D130" s="9">
        <f t="shared" si="31"/>
        <v>281.59637016092665</v>
      </c>
      <c r="E130" s="9">
        <f t="shared" si="32"/>
        <v>419.2177205595136</v>
      </c>
      <c r="F130" s="9">
        <f t="shared" si="33"/>
        <v>384.4824058919805</v>
      </c>
      <c r="G130" s="9">
        <f t="shared" si="34"/>
        <v>54.50902795161654</v>
      </c>
      <c r="H130" s="9">
        <f t="shared" si="35"/>
        <v>428.26103676357513</v>
      </c>
      <c r="I130" s="9">
        <f t="shared" si="36"/>
        <v>397.4423039034898</v>
      </c>
      <c r="J130" s="9">
        <f t="shared" si="20"/>
        <v>8.0100680605478</v>
      </c>
      <c r="K130" s="9">
        <f t="shared" si="21"/>
        <v>11.38775</v>
      </c>
      <c r="L130" s="60">
        <f t="shared" si="22"/>
        <v>7.08090019226074</v>
      </c>
      <c r="M130" s="9">
        <f t="shared" si="23"/>
        <v>3.91080306344033</v>
      </c>
      <c r="N130" s="9">
        <f t="shared" si="24"/>
        <v>0.063917</v>
      </c>
      <c r="O130" s="60">
        <f t="shared" si="25"/>
        <v>0.88400000333786</v>
      </c>
      <c r="P130" s="9">
        <f t="shared" si="26"/>
        <v>1.42167898940124</v>
      </c>
      <c r="Q130" s="60">
        <f t="shared" si="27"/>
        <v>0.6218</v>
      </c>
      <c r="R130" s="9">
        <f t="shared" si="37"/>
        <v>421.9090642564893</v>
      </c>
      <c r="S130" s="9">
        <f t="shared" si="28"/>
        <v>5.086854</v>
      </c>
    </row>
    <row r="131" spans="1:19" ht="12.75">
      <c r="A131" s="6">
        <f t="shared" si="38"/>
        <v>37011</v>
      </c>
      <c r="B131" s="9">
        <f t="shared" si="29"/>
        <v>479.9114761282517</v>
      </c>
      <c r="C131" s="9">
        <f t="shared" si="30"/>
        <v>232.9439678873237</v>
      </c>
      <c r="D131" s="9">
        <f t="shared" si="31"/>
        <v>302.48105898786554</v>
      </c>
      <c r="E131" s="9">
        <f t="shared" si="32"/>
        <v>451.6994093800367</v>
      </c>
      <c r="F131" s="9">
        <f t="shared" si="33"/>
        <v>408.0137947159225</v>
      </c>
      <c r="G131" s="9">
        <f t="shared" si="34"/>
        <v>58.42798205856822</v>
      </c>
      <c r="H131" s="9">
        <f t="shared" si="35"/>
        <v>455.0492231964315</v>
      </c>
      <c r="I131" s="9">
        <f t="shared" si="36"/>
        <v>427.0673483008347</v>
      </c>
      <c r="J131" s="9">
        <f t="shared" si="20"/>
        <v>8.0145498256097</v>
      </c>
      <c r="K131" s="9">
        <f t="shared" si="21"/>
        <v>11.46821</v>
      </c>
      <c r="L131" s="60">
        <f t="shared" si="22"/>
        <v>7.10570001602173</v>
      </c>
      <c r="M131" s="9">
        <f t="shared" si="23"/>
        <v>4.09361671968291</v>
      </c>
      <c r="N131" s="9">
        <f t="shared" si="24"/>
        <v>0.06488</v>
      </c>
      <c r="O131" s="60">
        <f t="shared" si="25"/>
        <v>0.886600017547607</v>
      </c>
      <c r="P131" s="9">
        <f t="shared" si="26"/>
        <v>1.43092320918874</v>
      </c>
      <c r="Q131" s="60">
        <f t="shared" si="27"/>
        <v>0.6196</v>
      </c>
      <c r="R131" s="9">
        <f t="shared" si="37"/>
        <v>442.5868751549849</v>
      </c>
      <c r="S131" s="9">
        <f t="shared" si="28"/>
        <v>5.216341</v>
      </c>
    </row>
    <row r="132" spans="1:19" ht="12.75">
      <c r="A132" s="6">
        <f t="shared" si="38"/>
        <v>37042</v>
      </c>
      <c r="B132" s="9">
        <f t="shared" si="29"/>
        <v>499.9325638998603</v>
      </c>
      <c r="C132" s="9">
        <f t="shared" si="30"/>
        <v>233.82884525821575</v>
      </c>
      <c r="D132" s="9">
        <f t="shared" si="31"/>
        <v>298.7241517029526</v>
      </c>
      <c r="E132" s="9">
        <f t="shared" si="32"/>
        <v>454.58347310857386</v>
      </c>
      <c r="F132" s="9">
        <f t="shared" si="33"/>
        <v>397.0905424362872</v>
      </c>
      <c r="G132" s="9">
        <f t="shared" si="34"/>
        <v>55.60946483059237</v>
      </c>
      <c r="H132" s="9">
        <f t="shared" si="35"/>
        <v>463.76903553299513</v>
      </c>
      <c r="I132" s="9">
        <f t="shared" si="36"/>
        <v>417.43798176658174</v>
      </c>
      <c r="J132" s="9">
        <f t="shared" si="20"/>
        <v>8.02501201094093</v>
      </c>
      <c r="K132" s="9">
        <f t="shared" si="21"/>
        <v>11.39936</v>
      </c>
      <c r="L132" s="60">
        <f t="shared" si="22"/>
        <v>6.80200004577637</v>
      </c>
      <c r="M132" s="9">
        <f t="shared" si="23"/>
        <v>4.06769536543757</v>
      </c>
      <c r="N132" s="9">
        <f t="shared" si="24"/>
        <v>0.067539</v>
      </c>
      <c r="O132" s="60">
        <f t="shared" si="25"/>
        <v>0.847599983215332</v>
      </c>
      <c r="P132" s="9">
        <f t="shared" si="26"/>
        <v>1.4204792445084</v>
      </c>
      <c r="Q132" s="60">
        <f t="shared" si="27"/>
        <v>0.5967</v>
      </c>
      <c r="R132" s="9">
        <f t="shared" si="37"/>
        <v>435.58968941147356</v>
      </c>
      <c r="S132" s="9">
        <f t="shared" si="28"/>
        <v>5.190781</v>
      </c>
    </row>
    <row r="133" spans="1:19" ht="12.75">
      <c r="A133" s="6">
        <f t="shared" si="38"/>
        <v>37072</v>
      </c>
      <c r="B133" s="9">
        <f t="shared" si="29"/>
        <v>492.07358507183244</v>
      </c>
      <c r="C133" s="9">
        <f t="shared" si="30"/>
        <v>234.9349419718308</v>
      </c>
      <c r="D133" s="9">
        <f t="shared" si="31"/>
        <v>289.4071408559571</v>
      </c>
      <c r="E133" s="9">
        <f t="shared" si="32"/>
        <v>443.4622655036709</v>
      </c>
      <c r="F133" s="9">
        <f t="shared" si="33"/>
        <v>387.01630815992525</v>
      </c>
      <c r="G133" s="9">
        <f t="shared" si="34"/>
        <v>54.380509469904105</v>
      </c>
      <c r="H133" s="9">
        <f t="shared" si="35"/>
        <v>441.9637363482543</v>
      </c>
      <c r="I133" s="9">
        <f t="shared" si="36"/>
        <v>413.0149495489369</v>
      </c>
      <c r="J133" s="9">
        <f t="shared" si="20"/>
        <v>8.06094965702687</v>
      </c>
      <c r="K133" s="9">
        <f t="shared" si="21"/>
        <v>11.3381</v>
      </c>
      <c r="L133" s="60">
        <f t="shared" si="22"/>
        <v>6.82439994812012</v>
      </c>
      <c r="M133" s="9">
        <f t="shared" si="23"/>
        <v>4.09603255806632</v>
      </c>
      <c r="N133" s="9">
        <f t="shared" si="24"/>
        <v>0.064636</v>
      </c>
      <c r="O133" s="60">
        <f t="shared" si="25"/>
        <v>0.846599996089935</v>
      </c>
      <c r="P133" s="9">
        <f t="shared" si="26"/>
        <v>1.40654597460183</v>
      </c>
      <c r="Q133" s="60">
        <f t="shared" si="27"/>
        <v>0.6019</v>
      </c>
      <c r="R133" s="9">
        <f t="shared" si="37"/>
        <v>431.22930313894915</v>
      </c>
      <c r="S133" s="9">
        <f t="shared" si="28"/>
        <v>5.311644</v>
      </c>
    </row>
    <row r="134" spans="1:19" ht="12.75">
      <c r="A134" s="6">
        <f t="shared" si="38"/>
        <v>37103</v>
      </c>
      <c r="B134" s="9">
        <f t="shared" si="29"/>
        <v>458.4772477111819</v>
      </c>
      <c r="C134" s="9">
        <f t="shared" si="30"/>
        <v>234.71372262910776</v>
      </c>
      <c r="D134" s="9">
        <f t="shared" si="31"/>
        <v>285.59608800790045</v>
      </c>
      <c r="E134" s="9">
        <f t="shared" si="32"/>
        <v>439.01305139359096</v>
      </c>
      <c r="F134" s="9">
        <f t="shared" si="33"/>
        <v>379.4525952770635</v>
      </c>
      <c r="G134" s="9">
        <f t="shared" si="34"/>
        <v>49.733381805556654</v>
      </c>
      <c r="H134" s="9">
        <f t="shared" si="35"/>
        <v>442.6847792647287</v>
      </c>
      <c r="I134" s="9">
        <f t="shared" si="36"/>
        <v>399.5720130045876</v>
      </c>
      <c r="J134" s="9">
        <f t="shared" si="20"/>
        <v>8.26731436593192</v>
      </c>
      <c r="K134" s="9">
        <f t="shared" si="21"/>
        <v>11.7816</v>
      </c>
      <c r="L134" s="60">
        <f t="shared" si="22"/>
        <v>7.23390007019043</v>
      </c>
      <c r="M134" s="9">
        <f t="shared" si="23"/>
        <v>4.19380835978551</v>
      </c>
      <c r="N134" s="9">
        <f t="shared" si="24"/>
        <v>0.066203</v>
      </c>
      <c r="O134" s="60">
        <f t="shared" si="25"/>
        <v>0.875</v>
      </c>
      <c r="P134" s="9">
        <f t="shared" si="26"/>
        <v>1.42508138120848</v>
      </c>
      <c r="Q134" s="60">
        <f t="shared" si="27"/>
        <v>0.614</v>
      </c>
      <c r="R134" s="9">
        <f t="shared" si="37"/>
        <v>407.2306308377423</v>
      </c>
      <c r="S134" s="9">
        <f t="shared" si="28"/>
        <v>5.409333</v>
      </c>
    </row>
    <row r="135" spans="1:19" ht="12.75">
      <c r="A135" s="6">
        <f t="shared" si="38"/>
        <v>37134</v>
      </c>
      <c r="B135" s="9">
        <f t="shared" si="29"/>
        <v>483.1362909263299</v>
      </c>
      <c r="C135" s="9">
        <f t="shared" si="30"/>
        <v>234.27128394366179</v>
      </c>
      <c r="D135" s="9">
        <f t="shared" si="31"/>
        <v>271.9431600741548</v>
      </c>
      <c r="E135" s="9">
        <f t="shared" si="32"/>
        <v>411.419882161789</v>
      </c>
      <c r="F135" s="9">
        <f t="shared" si="33"/>
        <v>368.6608604161797</v>
      </c>
      <c r="G135" s="9">
        <f t="shared" si="34"/>
        <v>44.92280714554361</v>
      </c>
      <c r="H135" s="9">
        <f t="shared" si="35"/>
        <v>424.7000461467469</v>
      </c>
      <c r="I135" s="9">
        <f t="shared" si="36"/>
        <v>353.6905527222307</v>
      </c>
      <c r="J135" s="9">
        <f aca="true" t="shared" si="39" ref="J135:J198">VLOOKUP($A135,DATA,$J$1)</f>
        <v>8.42866579228149</v>
      </c>
      <c r="K135" s="9">
        <f aca="true" t="shared" si="40" ref="K135:K198">VLOOKUP($A135,DATA,$K$1)</f>
        <v>12.22513</v>
      </c>
      <c r="L135" s="60">
        <f aca="true" t="shared" si="41" ref="L135:L198">VLOOKUP($A135,DATA,$L$1)</f>
        <v>7.65659999847412</v>
      </c>
      <c r="M135" s="9">
        <f aca="true" t="shared" si="42" ref="M135:M198">VLOOKUP($A135,DATA,$M$1)</f>
        <v>4.43372521889149</v>
      </c>
      <c r="N135" s="9">
        <f aca="true" t="shared" si="43" ref="N135:N198">VLOOKUP($A135,DATA,$N$1)</f>
        <v>0.07083</v>
      </c>
      <c r="O135" s="60">
        <f aca="true" t="shared" si="44" ref="O135:O198">VLOOKUP($A135,DATA,$O$1)</f>
        <v>0.908399999141693</v>
      </c>
      <c r="P135" s="9">
        <f aca="true" t="shared" si="45" ref="P135:P198">VLOOKUP($A135,DATA,$P$1)</f>
        <v>1.45042317110426</v>
      </c>
      <c r="Q135" s="60">
        <f aca="true" t="shared" si="46" ref="Q135:Q198">VLOOKUP($A135,DATA,$Q$1)</f>
        <v>0.6263</v>
      </c>
      <c r="R135" s="9">
        <f t="shared" si="37"/>
        <v>366.68806310960537</v>
      </c>
      <c r="S135" s="9">
        <f aca="true" t="shared" si="47" ref="S135:S198">VLOOKUP($A135,DATA,$S$1)</f>
        <v>5.43754</v>
      </c>
    </row>
    <row r="136" spans="1:19" ht="12.75">
      <c r="A136" s="6">
        <f t="shared" si="38"/>
        <v>37164</v>
      </c>
      <c r="B136" s="9">
        <f aca="true" t="shared" si="48" ref="B136:B199">B135*(1+(VLOOKUP($A136,DATA,$B$1)-VLOOKUP($A135,DATA,$B$1))/VLOOKUP($A135,DATA,$B$1))</f>
        <v>437.9880135927395</v>
      </c>
      <c r="C136" s="9">
        <f aca="true" t="shared" si="49" ref="C136:C199">C135*(1+(VLOOKUP($A136,DATA,$C$1)-VLOOKUP($A135,DATA,$C$1))/VLOOKUP($A135,DATA,$C$1))</f>
        <v>234.9349419718308</v>
      </c>
      <c r="D136" s="9">
        <f aca="true" t="shared" si="50" ref="D136:D199">D135*(1+(VLOOKUP($A136,DATA,$D$1)-VLOOKUP($A135,DATA,$D$1))/VLOOKUP($A135,DATA,$D$1))</f>
        <v>248.01648409511355</v>
      </c>
      <c r="E136" s="9">
        <f aca="true" t="shared" si="51" ref="E136:E199">E135*(1+(VLOOKUP($A136,DATA,$E$1)-VLOOKUP($A135,DATA,$E$1))/VLOOKUP($A135,DATA,$E$1))</f>
        <v>378.11889859271105</v>
      </c>
      <c r="F136" s="9">
        <f aca="true" t="shared" si="52" ref="F136:F199">F135*(1+(VLOOKUP($A136,DATA,$F$1)-VLOOKUP($A135,DATA,$F$1))/VLOOKUP($A135,DATA,$F$1))</f>
        <v>338.91892681786305</v>
      </c>
      <c r="G136" s="9">
        <f aca="true" t="shared" si="53" ref="G136:G199">G135*(1+(VLOOKUP($A136,DATA,$G$1)-VLOOKUP($A135,DATA,$G$1))/VLOOKUP($A135,DATA,$G$1))</f>
        <v>40.98620009216421</v>
      </c>
      <c r="H136" s="9">
        <f aca="true" t="shared" si="54" ref="H136:H199">H135*(1+(VLOOKUP($A136,DATA,$H$1)-VLOOKUP($A135,DATA,$H$1))/VLOOKUP($A135,DATA,$H$1))</f>
        <v>367.31272111982787</v>
      </c>
      <c r="I136" s="9">
        <f aca="true" t="shared" si="55" ref="I136:I199">I135*(1+(VLOOKUP($A136,DATA,$I$1)-VLOOKUP($A135,DATA,$I$1))/VLOOKUP($A135,DATA,$I$1))</f>
        <v>293.6973836073756</v>
      </c>
      <c r="J136" s="9">
        <f t="shared" si="39"/>
        <v>9.00779559619402</v>
      </c>
      <c r="K136" s="9">
        <f t="shared" si="40"/>
        <v>13.23769</v>
      </c>
      <c r="L136" s="60">
        <f t="shared" si="41"/>
        <v>8.20339965820313</v>
      </c>
      <c r="M136" s="9">
        <f t="shared" si="42"/>
        <v>4.44532338023391</v>
      </c>
      <c r="N136" s="9">
        <f t="shared" si="43"/>
        <v>0.075613</v>
      </c>
      <c r="O136" s="60">
        <f t="shared" si="44"/>
        <v>0.910700023174286</v>
      </c>
      <c r="P136" s="9">
        <f t="shared" si="45"/>
        <v>1.46958205862723</v>
      </c>
      <c r="Q136" s="60">
        <f t="shared" si="46"/>
        <v>0.6197</v>
      </c>
      <c r="R136" s="9">
        <f aca="true" t="shared" si="56" ref="R136:R199">R135*(1+(VLOOKUP($A136,DATA,$R$1)-VLOOKUP($A135,DATA,$R$1))/VLOOKUP($A135,DATA,$R$1))</f>
        <v>329.0031474727232</v>
      </c>
      <c r="S136" s="9">
        <f t="shared" si="47"/>
        <v>5.702349</v>
      </c>
    </row>
    <row r="137" spans="1:19" ht="12.75">
      <c r="A137" s="6">
        <f aca="true" t="shared" si="57" ref="A137:A200">IF(A136&lt;$A$2,EOMONTH(A136,1),NA())</f>
        <v>37195</v>
      </c>
      <c r="B137" s="9">
        <f t="shared" si="48"/>
        <v>465.41491303693715</v>
      </c>
      <c r="C137" s="9">
        <f t="shared" si="49"/>
        <v>234.71372262910776</v>
      </c>
      <c r="D137" s="9">
        <f t="shared" si="50"/>
        <v>252.79222211404164</v>
      </c>
      <c r="E137" s="9">
        <f t="shared" si="51"/>
        <v>385.2592741390806</v>
      </c>
      <c r="F137" s="9">
        <f t="shared" si="52"/>
        <v>348.6570610240824</v>
      </c>
      <c r="G137" s="9">
        <f t="shared" si="53"/>
        <v>43.467088995589165</v>
      </c>
      <c r="H137" s="9">
        <f t="shared" si="54"/>
        <v>371.27268881710523</v>
      </c>
      <c r="I137" s="9">
        <f t="shared" si="55"/>
        <v>310.8073192729813</v>
      </c>
      <c r="J137" s="9">
        <f t="shared" si="39"/>
        <v>9.42733507340696</v>
      </c>
      <c r="K137" s="9">
        <f t="shared" si="40"/>
        <v>13.70875</v>
      </c>
      <c r="L137" s="60">
        <f t="shared" si="41"/>
        <v>8.49120044708252</v>
      </c>
      <c r="M137" s="9">
        <f t="shared" si="42"/>
        <v>4.7569751293354</v>
      </c>
      <c r="N137" s="9">
        <f t="shared" si="43"/>
        <v>0.077018</v>
      </c>
      <c r="O137" s="60">
        <f t="shared" si="44"/>
        <v>0.900699973106384</v>
      </c>
      <c r="P137" s="9">
        <f t="shared" si="45"/>
        <v>1.45414907588747</v>
      </c>
      <c r="Q137" s="60">
        <f t="shared" si="46"/>
        <v>0.6194</v>
      </c>
      <c r="R137" s="9">
        <f t="shared" si="56"/>
        <v>333.07884696850766</v>
      </c>
      <c r="S137" s="9">
        <f t="shared" si="47"/>
        <v>5.942058</v>
      </c>
    </row>
    <row r="138" spans="1:19" ht="12.75">
      <c r="A138" s="6">
        <f t="shared" si="57"/>
        <v>37225</v>
      </c>
      <c r="B138" s="9">
        <f t="shared" si="48"/>
        <v>517.1511754855437</v>
      </c>
      <c r="C138" s="9">
        <f t="shared" si="49"/>
        <v>235.8198193427228</v>
      </c>
      <c r="D138" s="9">
        <f t="shared" si="50"/>
        <v>267.7855756219787</v>
      </c>
      <c r="E138" s="9">
        <f t="shared" si="51"/>
        <v>414.68742434898854</v>
      </c>
      <c r="F138" s="9">
        <f t="shared" si="52"/>
        <v>360.70405658171626</v>
      </c>
      <c r="G138" s="9">
        <f t="shared" si="53"/>
        <v>44.85542404599651</v>
      </c>
      <c r="H138" s="9">
        <f t="shared" si="54"/>
        <v>398.3810183048764</v>
      </c>
      <c r="I138" s="9">
        <f t="shared" si="55"/>
        <v>340.1746715959935</v>
      </c>
      <c r="J138" s="9">
        <f t="shared" si="39"/>
        <v>10.2794280962879</v>
      </c>
      <c r="K138" s="9">
        <f t="shared" si="40"/>
        <v>14.6587</v>
      </c>
      <c r="L138" s="60">
        <f t="shared" si="41"/>
        <v>9.20419979095459</v>
      </c>
      <c r="M138" s="9">
        <f t="shared" si="42"/>
        <v>5.34661608010366</v>
      </c>
      <c r="N138" s="9">
        <f t="shared" si="43"/>
        <v>0.083496</v>
      </c>
      <c r="O138" s="60">
        <f t="shared" si="44"/>
        <v>0.895399987697601</v>
      </c>
      <c r="P138" s="9">
        <f t="shared" si="45"/>
        <v>1.42602322255419</v>
      </c>
      <c r="Q138" s="60">
        <f t="shared" si="46"/>
        <v>0.6279</v>
      </c>
      <c r="R138" s="9">
        <f t="shared" si="56"/>
        <v>372.9294098198054</v>
      </c>
      <c r="S138" s="9">
        <f t="shared" si="47"/>
        <v>6.54079</v>
      </c>
    </row>
    <row r="139" spans="1:19" ht="12.75">
      <c r="A139" s="6">
        <f t="shared" si="57"/>
        <v>37256</v>
      </c>
      <c r="B139" s="9">
        <f t="shared" si="48"/>
        <v>575.9420776922927</v>
      </c>
      <c r="C139" s="9">
        <f t="shared" si="49"/>
        <v>237.1471353990609</v>
      </c>
      <c r="D139" s="9">
        <f t="shared" si="50"/>
        <v>269.50164224983274</v>
      </c>
      <c r="E139" s="9">
        <f t="shared" si="51"/>
        <v>418.22346791799004</v>
      </c>
      <c r="F139" s="9">
        <f t="shared" si="52"/>
        <v>361.82633855506214</v>
      </c>
      <c r="G139" s="9">
        <f t="shared" si="53"/>
        <v>44.20624847213948</v>
      </c>
      <c r="H139" s="9">
        <f t="shared" si="54"/>
        <v>410.9983079526229</v>
      </c>
      <c r="I139" s="9">
        <f t="shared" si="55"/>
        <v>351.7769504665388</v>
      </c>
      <c r="J139" s="9">
        <f t="shared" si="39"/>
        <v>11.9950583839684</v>
      </c>
      <c r="K139" s="9">
        <f t="shared" si="40"/>
        <v>17.45734</v>
      </c>
      <c r="L139" s="60">
        <f t="shared" si="41"/>
        <v>10.6803998947144</v>
      </c>
      <c r="M139" s="9">
        <f t="shared" si="42"/>
        <v>6.14027809332304</v>
      </c>
      <c r="N139" s="9">
        <f t="shared" si="43"/>
        <v>0.091523</v>
      </c>
      <c r="O139" s="60">
        <f t="shared" si="44"/>
        <v>0.890399992465973</v>
      </c>
      <c r="P139" s="9">
        <f t="shared" si="45"/>
        <v>1.45537752643848</v>
      </c>
      <c r="Q139" s="60">
        <f t="shared" si="46"/>
        <v>0.6118</v>
      </c>
      <c r="R139" s="9">
        <f t="shared" si="56"/>
        <v>376.82955731319277</v>
      </c>
      <c r="S139" s="9">
        <f t="shared" si="47"/>
        <v>7.514529</v>
      </c>
    </row>
    <row r="140" spans="1:19" ht="12.75">
      <c r="A140" s="6">
        <f t="shared" si="57"/>
        <v>37287</v>
      </c>
      <c r="B140" s="9">
        <f t="shared" si="48"/>
        <v>569.9497174367706</v>
      </c>
      <c r="C140" s="9">
        <f t="shared" si="49"/>
        <v>241.12908356807498</v>
      </c>
      <c r="D140" s="9">
        <f t="shared" si="50"/>
        <v>261.3661968752548</v>
      </c>
      <c r="E140" s="9">
        <f t="shared" si="51"/>
        <v>412.0409577590508</v>
      </c>
      <c r="F140" s="9">
        <f t="shared" si="52"/>
        <v>358.3498947860652</v>
      </c>
      <c r="G140" s="9">
        <f t="shared" si="53"/>
        <v>41.92176432184372</v>
      </c>
      <c r="H140" s="9">
        <f t="shared" si="54"/>
        <v>411.96162128903273</v>
      </c>
      <c r="I140" s="9">
        <f t="shared" si="55"/>
        <v>348.1985756036507</v>
      </c>
      <c r="J140" s="9">
        <f t="shared" si="39"/>
        <v>11.4190964035392</v>
      </c>
      <c r="K140" s="9">
        <f t="shared" si="40"/>
        <v>16.13706</v>
      </c>
      <c r="L140" s="60">
        <f t="shared" si="41"/>
        <v>9.8306999206543</v>
      </c>
      <c r="M140" s="9">
        <f t="shared" si="42"/>
        <v>5.78582768473125</v>
      </c>
      <c r="N140" s="9">
        <f t="shared" si="43"/>
        <v>0.08536</v>
      </c>
      <c r="O140" s="60">
        <f t="shared" si="44"/>
        <v>0.860899984836578</v>
      </c>
      <c r="P140" s="9">
        <f t="shared" si="45"/>
        <v>1.41316477964284</v>
      </c>
      <c r="Q140" s="60">
        <f t="shared" si="46"/>
        <v>0.6092</v>
      </c>
      <c r="R140" s="9">
        <f t="shared" si="56"/>
        <v>354.6139793250955</v>
      </c>
      <c r="S140" s="9">
        <f t="shared" si="47"/>
        <v>7.180935</v>
      </c>
    </row>
    <row r="141" spans="1:19" ht="12.75">
      <c r="A141" s="6">
        <f t="shared" si="57"/>
        <v>37315</v>
      </c>
      <c r="B141" s="9">
        <f t="shared" si="48"/>
        <v>600.3405699932179</v>
      </c>
      <c r="C141" s="9">
        <f t="shared" si="49"/>
        <v>243.78371568075104</v>
      </c>
      <c r="D141" s="9">
        <f t="shared" si="50"/>
        <v>259.1449372408218</v>
      </c>
      <c r="E141" s="9">
        <f t="shared" si="51"/>
        <v>403.9722918536919</v>
      </c>
      <c r="F141" s="9">
        <f t="shared" si="52"/>
        <v>355.37760112228216</v>
      </c>
      <c r="G141" s="9">
        <f t="shared" si="53"/>
        <v>44.39581847403895</v>
      </c>
      <c r="H141" s="9">
        <f t="shared" si="54"/>
        <v>416.3253730195357</v>
      </c>
      <c r="I141" s="9">
        <f t="shared" si="55"/>
        <v>343.52671373751014</v>
      </c>
      <c r="J141" s="9">
        <f t="shared" si="39"/>
        <v>11.4287854737212</v>
      </c>
      <c r="K141" s="9">
        <f t="shared" si="40"/>
        <v>16.164</v>
      </c>
      <c r="L141" s="60">
        <f t="shared" si="41"/>
        <v>9.88589954376221</v>
      </c>
      <c r="M141" s="9">
        <f t="shared" si="42"/>
        <v>5.89886010339107</v>
      </c>
      <c r="N141" s="9">
        <f t="shared" si="43"/>
        <v>0.085401</v>
      </c>
      <c r="O141" s="60">
        <f t="shared" si="44"/>
        <v>0.865000009536743</v>
      </c>
      <c r="P141" s="9">
        <f t="shared" si="45"/>
        <v>1.41432314470061</v>
      </c>
      <c r="Q141" s="60">
        <f t="shared" si="46"/>
        <v>0.6116</v>
      </c>
      <c r="R141" s="9">
        <f t="shared" si="56"/>
        <v>346.5878593052575</v>
      </c>
      <c r="S141" s="9">
        <f t="shared" si="47"/>
        <v>7.122919</v>
      </c>
    </row>
    <row r="142" spans="1:19" ht="12.75">
      <c r="A142" s="6">
        <f t="shared" si="57"/>
        <v>37346</v>
      </c>
      <c r="B142" s="9">
        <f t="shared" si="48"/>
        <v>611.924830213151</v>
      </c>
      <c r="C142" s="9">
        <f t="shared" si="49"/>
        <v>246.21712845070405</v>
      </c>
      <c r="D142" s="9">
        <f t="shared" si="50"/>
        <v>270.65538981824994</v>
      </c>
      <c r="E142" s="9">
        <f t="shared" si="51"/>
        <v>419.37656172350034</v>
      </c>
      <c r="F142" s="9">
        <f t="shared" si="52"/>
        <v>369.26876315174206</v>
      </c>
      <c r="G142" s="9">
        <f t="shared" si="53"/>
        <v>46.22866394031364</v>
      </c>
      <c r="H142" s="9">
        <f t="shared" si="54"/>
        <v>435.0638363328721</v>
      </c>
      <c r="I142" s="9">
        <f t="shared" si="55"/>
        <v>367.9467872683756</v>
      </c>
      <c r="J142" s="9">
        <f t="shared" si="39"/>
        <v>11.3649700272122</v>
      </c>
      <c r="K142" s="9">
        <f t="shared" si="40"/>
        <v>16.18214</v>
      </c>
      <c r="L142" s="60">
        <f t="shared" si="41"/>
        <v>9.91479969024658</v>
      </c>
      <c r="M142" s="9">
        <f t="shared" si="42"/>
        <v>6.06558144354963</v>
      </c>
      <c r="N142" s="9">
        <f t="shared" si="43"/>
        <v>0.085751</v>
      </c>
      <c r="O142" s="60">
        <f t="shared" si="44"/>
        <v>0.872399985790253</v>
      </c>
      <c r="P142" s="9">
        <f t="shared" si="45"/>
        <v>1.42386160670856</v>
      </c>
      <c r="Q142" s="60">
        <f t="shared" si="46"/>
        <v>0.6127</v>
      </c>
      <c r="R142" s="9">
        <f t="shared" si="56"/>
        <v>364.7849205447186</v>
      </c>
      <c r="S142" s="9">
        <f t="shared" si="47"/>
        <v>7.123724</v>
      </c>
    </row>
    <row r="143" spans="1:19" ht="12.75">
      <c r="A143" s="6">
        <f t="shared" si="57"/>
        <v>37376</v>
      </c>
      <c r="B143" s="9">
        <f t="shared" si="48"/>
        <v>614.080404224641</v>
      </c>
      <c r="C143" s="9">
        <f t="shared" si="49"/>
        <v>250.19907661971814</v>
      </c>
      <c r="D143" s="9">
        <f t="shared" si="50"/>
        <v>261.5630085460577</v>
      </c>
      <c r="E143" s="9">
        <f t="shared" si="51"/>
        <v>394.16866838102203</v>
      </c>
      <c r="F143" s="9">
        <f t="shared" si="52"/>
        <v>362.5657587093759</v>
      </c>
      <c r="G143" s="9">
        <f t="shared" si="53"/>
        <v>48.18935699247452</v>
      </c>
      <c r="H143" s="9">
        <f t="shared" si="54"/>
        <v>417.1819720043072</v>
      </c>
      <c r="I143" s="9">
        <f t="shared" si="55"/>
        <v>343.67123945115696</v>
      </c>
      <c r="J143" s="9">
        <f t="shared" si="39"/>
        <v>10.6336699508644</v>
      </c>
      <c r="K143" s="9">
        <f t="shared" si="40"/>
        <v>15.49483</v>
      </c>
      <c r="L143" s="60">
        <f t="shared" si="41"/>
        <v>9.58199977874756</v>
      </c>
      <c r="M143" s="9">
        <f t="shared" si="42"/>
        <v>5.70968879854625</v>
      </c>
      <c r="N143" s="9">
        <f t="shared" si="43"/>
        <v>0.082817</v>
      </c>
      <c r="O143" s="60">
        <f t="shared" si="44"/>
        <v>0.901099979877472</v>
      </c>
      <c r="P143" s="9">
        <f t="shared" si="45"/>
        <v>1.45714749740483</v>
      </c>
      <c r="Q143" s="60">
        <f t="shared" si="46"/>
        <v>0.6184</v>
      </c>
      <c r="R143" s="9">
        <f t="shared" si="56"/>
        <v>380.1481262398749</v>
      </c>
      <c r="S143" s="9">
        <f t="shared" si="47"/>
        <v>6.774125</v>
      </c>
    </row>
    <row r="144" spans="1:19" ht="12.75">
      <c r="A144" s="6">
        <f t="shared" si="57"/>
        <v>37407</v>
      </c>
      <c r="B144" s="9">
        <f t="shared" si="48"/>
        <v>624.9592128996242</v>
      </c>
      <c r="C144" s="9">
        <f t="shared" si="49"/>
        <v>251.9688313615022</v>
      </c>
      <c r="D144" s="9">
        <f t="shared" si="50"/>
        <v>262.1693395036096</v>
      </c>
      <c r="E144" s="9">
        <f t="shared" si="51"/>
        <v>391.6865259659617</v>
      </c>
      <c r="F144" s="9">
        <f t="shared" si="52"/>
        <v>357.65577507598806</v>
      </c>
      <c r="G144" s="9">
        <f t="shared" si="53"/>
        <v>49.326357693979965</v>
      </c>
      <c r="H144" s="9">
        <f t="shared" si="54"/>
        <v>414.6140978311031</v>
      </c>
      <c r="I144" s="9">
        <f t="shared" si="55"/>
        <v>328.47558776630757</v>
      </c>
      <c r="J144" s="9">
        <f t="shared" si="39"/>
        <v>9.76763375303262</v>
      </c>
      <c r="K144" s="9">
        <f t="shared" si="40"/>
        <v>14.29048</v>
      </c>
      <c r="L144" s="60">
        <f t="shared" si="41"/>
        <v>9.12590026855469</v>
      </c>
      <c r="M144" s="9">
        <f t="shared" si="42"/>
        <v>5.52917294251852</v>
      </c>
      <c r="N144" s="9">
        <f t="shared" si="43"/>
        <v>0.078709</v>
      </c>
      <c r="O144" s="60">
        <f t="shared" si="44"/>
        <v>0.934300005435944</v>
      </c>
      <c r="P144" s="9">
        <f t="shared" si="45"/>
        <v>1.46304418640032</v>
      </c>
      <c r="Q144" s="60">
        <f t="shared" si="46"/>
        <v>0.6386</v>
      </c>
      <c r="R144" s="9">
        <f t="shared" si="56"/>
        <v>373.67963067242573</v>
      </c>
      <c r="S144" s="9">
        <f t="shared" si="47"/>
        <v>6.392925</v>
      </c>
    </row>
    <row r="145" spans="1:19" ht="12.75">
      <c r="A145" s="6">
        <f t="shared" si="57"/>
        <v>37437</v>
      </c>
      <c r="B145" s="9">
        <f t="shared" si="48"/>
        <v>595.5440588764479</v>
      </c>
      <c r="C145" s="9">
        <f t="shared" si="49"/>
        <v>253.73858610328622</v>
      </c>
      <c r="D145" s="9">
        <f t="shared" si="50"/>
        <v>246.3161147130883</v>
      </c>
      <c r="E145" s="9">
        <f t="shared" si="51"/>
        <v>364.08803987511425</v>
      </c>
      <c r="F145" s="9">
        <f t="shared" si="52"/>
        <v>328.05266541968683</v>
      </c>
      <c r="G145" s="9">
        <f t="shared" si="53"/>
        <v>44.53842576810222</v>
      </c>
      <c r="H145" s="9">
        <f t="shared" si="54"/>
        <v>394.0922550376867</v>
      </c>
      <c r="I145" s="9">
        <f t="shared" si="55"/>
        <v>298.7700998113669</v>
      </c>
      <c r="J145" s="9">
        <f t="shared" si="39"/>
        <v>10.3100446920152</v>
      </c>
      <c r="K145" s="9">
        <f t="shared" si="40"/>
        <v>15.71327</v>
      </c>
      <c r="L145" s="60">
        <f t="shared" si="41"/>
        <v>10.1822004318237</v>
      </c>
      <c r="M145" s="9">
        <f t="shared" si="42"/>
        <v>5.78764307926818</v>
      </c>
      <c r="N145" s="9">
        <f t="shared" si="43"/>
        <v>0.086017</v>
      </c>
      <c r="O145" s="60">
        <f t="shared" si="44"/>
        <v>0.987600028514862</v>
      </c>
      <c r="P145" s="9">
        <f t="shared" si="45"/>
        <v>1.52407411359247</v>
      </c>
      <c r="Q145" s="60">
        <f t="shared" si="46"/>
        <v>0.648</v>
      </c>
      <c r="R145" s="9">
        <f t="shared" si="56"/>
        <v>350.4232039903295</v>
      </c>
      <c r="S145" s="9">
        <f t="shared" si="47"/>
        <v>6.779095</v>
      </c>
    </row>
    <row r="146" spans="1:19" ht="12.75">
      <c r="A146" s="6">
        <f t="shared" si="57"/>
        <v>37468</v>
      </c>
      <c r="B146" s="9">
        <f t="shared" si="48"/>
        <v>517.3041994241928</v>
      </c>
      <c r="C146" s="9">
        <f t="shared" si="49"/>
        <v>257.2780955868543</v>
      </c>
      <c r="D146" s="9">
        <f t="shared" si="50"/>
        <v>225.58472240712314</v>
      </c>
      <c r="E146" s="9">
        <f t="shared" si="51"/>
        <v>335.950557198521</v>
      </c>
      <c r="F146" s="9">
        <f t="shared" si="52"/>
        <v>299.61421557166256</v>
      </c>
      <c r="G146" s="9">
        <f t="shared" si="53"/>
        <v>41.41917948601821</v>
      </c>
      <c r="H146" s="9">
        <f t="shared" si="54"/>
        <v>359.39374711582855</v>
      </c>
      <c r="I146" s="9">
        <f t="shared" si="55"/>
        <v>252.24781796850033</v>
      </c>
      <c r="J146" s="9">
        <f t="shared" si="39"/>
        <v>10.2360262403909</v>
      </c>
      <c r="K146" s="9">
        <f t="shared" si="40"/>
        <v>15.99012</v>
      </c>
      <c r="L146" s="60">
        <f t="shared" si="41"/>
        <v>10.035400390625</v>
      </c>
      <c r="M146" s="9">
        <f t="shared" si="42"/>
        <v>5.5708896914998</v>
      </c>
      <c r="N146" s="9">
        <f t="shared" si="43"/>
        <v>0.085471</v>
      </c>
      <c r="O146" s="60">
        <f t="shared" si="44"/>
        <v>0.980400025844574</v>
      </c>
      <c r="P146" s="9">
        <f t="shared" si="45"/>
        <v>1.56214149720672</v>
      </c>
      <c r="Q146" s="60">
        <f t="shared" si="46"/>
        <v>0.6276</v>
      </c>
      <c r="R146" s="9">
        <f t="shared" si="56"/>
        <v>339.4729823627878</v>
      </c>
      <c r="S146" s="9">
        <f t="shared" si="47"/>
        <v>6.460697</v>
      </c>
    </row>
    <row r="147" spans="1:19" ht="12.75">
      <c r="A147" s="6">
        <f t="shared" si="57"/>
        <v>37499</v>
      </c>
      <c r="B147" s="9">
        <f t="shared" si="48"/>
        <v>543.7135704769917</v>
      </c>
      <c r="C147" s="9">
        <f t="shared" si="49"/>
        <v>258.6054116431923</v>
      </c>
      <c r="D147" s="9">
        <f t="shared" si="50"/>
        <v>226.05375213850155</v>
      </c>
      <c r="E147" s="9">
        <f t="shared" si="51"/>
        <v>338.4860343558823</v>
      </c>
      <c r="F147" s="9">
        <f t="shared" si="52"/>
        <v>300.1022913256957</v>
      </c>
      <c r="G147" s="9">
        <f t="shared" si="53"/>
        <v>40.334676382915355</v>
      </c>
      <c r="H147" s="9">
        <f t="shared" si="54"/>
        <v>356.7383864020922</v>
      </c>
      <c r="I147" s="9">
        <f t="shared" si="55"/>
        <v>253.12042605089633</v>
      </c>
      <c r="J147" s="9">
        <f t="shared" si="39"/>
        <v>10.5115727943668</v>
      </c>
      <c r="K147" s="9">
        <f t="shared" si="40"/>
        <v>16.25978</v>
      </c>
      <c r="L147" s="60">
        <f t="shared" si="41"/>
        <v>10.3086996078491</v>
      </c>
      <c r="M147" s="9">
        <f t="shared" si="42"/>
        <v>5.79010300448381</v>
      </c>
      <c r="N147" s="9">
        <f t="shared" si="43"/>
        <v>0.088657</v>
      </c>
      <c r="O147" s="60">
        <f t="shared" si="44"/>
        <v>0.980700016021729</v>
      </c>
      <c r="P147" s="9">
        <f t="shared" si="45"/>
        <v>1.5468454429946</v>
      </c>
      <c r="Q147" s="60">
        <f t="shared" si="46"/>
        <v>0.634</v>
      </c>
      <c r="R147" s="9">
        <f t="shared" si="56"/>
        <v>332.083654064722</v>
      </c>
      <c r="S147" s="9">
        <f t="shared" si="47"/>
        <v>6.738153</v>
      </c>
    </row>
    <row r="148" spans="1:19" ht="12.75">
      <c r="A148" s="6">
        <f t="shared" si="57"/>
        <v>37529</v>
      </c>
      <c r="B148" s="9">
        <f t="shared" si="48"/>
        <v>535.3289525550746</v>
      </c>
      <c r="C148" s="9">
        <f t="shared" si="49"/>
        <v>261.26004375586837</v>
      </c>
      <c r="D148" s="9">
        <f t="shared" si="50"/>
        <v>201.24326160950434</v>
      </c>
      <c r="E148" s="9">
        <f t="shared" si="51"/>
        <v>302.0248426915873</v>
      </c>
      <c r="F148" s="9">
        <f t="shared" si="52"/>
        <v>264.7255669862054</v>
      </c>
      <c r="G148" s="9">
        <f t="shared" si="53"/>
        <v>39.345063108235095</v>
      </c>
      <c r="H148" s="9">
        <f t="shared" si="54"/>
        <v>319.6383248730966</v>
      </c>
      <c r="I148" s="9">
        <f t="shared" si="55"/>
        <v>188.77171549976933</v>
      </c>
      <c r="J148" s="9">
        <f t="shared" si="39"/>
        <v>10.5394103814365</v>
      </c>
      <c r="K148" s="9">
        <f t="shared" si="40"/>
        <v>16.57295</v>
      </c>
      <c r="L148" s="60">
        <f t="shared" si="41"/>
        <v>10.4160995483398</v>
      </c>
      <c r="M148" s="9">
        <f t="shared" si="42"/>
        <v>5.72659278168053</v>
      </c>
      <c r="N148" s="9">
        <f t="shared" si="43"/>
        <v>0.086577</v>
      </c>
      <c r="O148" s="60">
        <f t="shared" si="44"/>
        <v>0.988300025463104</v>
      </c>
      <c r="P148" s="9">
        <f t="shared" si="45"/>
        <v>1.57247422347996</v>
      </c>
      <c r="Q148" s="60">
        <f t="shared" si="46"/>
        <v>0.6285</v>
      </c>
      <c r="R148" s="9">
        <f t="shared" si="56"/>
        <v>299.9573470305014</v>
      </c>
      <c r="S148" s="9">
        <f t="shared" si="47"/>
        <v>6.644616</v>
      </c>
    </row>
    <row r="149" spans="1:19" ht="12.75">
      <c r="A149" s="6">
        <f t="shared" si="57"/>
        <v>37560</v>
      </c>
      <c r="B149" s="9">
        <f t="shared" si="48"/>
        <v>532.1155741520864</v>
      </c>
      <c r="C149" s="9">
        <f t="shared" si="49"/>
        <v>265.2419919248824</v>
      </c>
      <c r="D149" s="9">
        <f t="shared" si="50"/>
        <v>216.13269537606843</v>
      </c>
      <c r="E149" s="9">
        <f t="shared" si="51"/>
        <v>328.85171961344497</v>
      </c>
      <c r="F149" s="9">
        <f t="shared" si="52"/>
        <v>287.7308861351416</v>
      </c>
      <c r="G149" s="9">
        <f t="shared" si="53"/>
        <v>36.23038730396728</v>
      </c>
      <c r="H149" s="9">
        <f t="shared" si="54"/>
        <v>338.57195046915876</v>
      </c>
      <c r="I149" s="9">
        <f t="shared" si="55"/>
        <v>214.9376869204912</v>
      </c>
      <c r="J149" s="9">
        <f t="shared" si="39"/>
        <v>10.0168632452288</v>
      </c>
      <c r="K149" s="9">
        <f t="shared" si="40"/>
        <v>15.66846</v>
      </c>
      <c r="L149" s="60">
        <f t="shared" si="41"/>
        <v>9.91969966888428</v>
      </c>
      <c r="M149" s="9">
        <f t="shared" si="42"/>
        <v>5.5594349814966</v>
      </c>
      <c r="N149" s="9">
        <f t="shared" si="43"/>
        <v>0.081764</v>
      </c>
      <c r="O149" s="60">
        <f t="shared" si="44"/>
        <v>0.990299999713898</v>
      </c>
      <c r="P149" s="9">
        <f t="shared" si="45"/>
        <v>1.56420793181477</v>
      </c>
      <c r="Q149" s="60">
        <f t="shared" si="46"/>
        <v>0.6331</v>
      </c>
      <c r="R149" s="9">
        <f t="shared" si="56"/>
        <v>312.15903455116603</v>
      </c>
      <c r="S149" s="9">
        <f t="shared" si="47"/>
        <v>6.398568</v>
      </c>
    </row>
    <row r="150" spans="1:19" ht="12.75">
      <c r="A150" s="6">
        <f t="shared" si="57"/>
        <v>37590</v>
      </c>
      <c r="B150" s="9">
        <f t="shared" si="48"/>
        <v>543.5706155383675</v>
      </c>
      <c r="C150" s="9">
        <f t="shared" si="49"/>
        <v>266.12686929577444</v>
      </c>
      <c r="D150" s="9">
        <f t="shared" si="50"/>
        <v>227.83399864487086</v>
      </c>
      <c r="E150" s="9">
        <f t="shared" si="51"/>
        <v>348.53041185220985</v>
      </c>
      <c r="F150" s="9">
        <f t="shared" si="52"/>
        <v>297.65898994622415</v>
      </c>
      <c r="G150" s="9">
        <f t="shared" si="53"/>
        <v>38.64175462739902</v>
      </c>
      <c r="H150" s="9">
        <f t="shared" si="54"/>
        <v>356.86336717428105</v>
      </c>
      <c r="I150" s="9">
        <f t="shared" si="55"/>
        <v>226.35453657352724</v>
      </c>
      <c r="J150" s="9">
        <f t="shared" si="39"/>
        <v>9.26658651475431</v>
      </c>
      <c r="K150" s="9">
        <f t="shared" si="40"/>
        <v>14.41952</v>
      </c>
      <c r="L150" s="60">
        <f t="shared" si="41"/>
        <v>9.21840000152588</v>
      </c>
      <c r="M150" s="9">
        <f t="shared" si="42"/>
        <v>5.20255076519928</v>
      </c>
      <c r="N150" s="9">
        <f t="shared" si="43"/>
        <v>0.07564</v>
      </c>
      <c r="O150" s="60">
        <f t="shared" si="44"/>
        <v>0.994799971580505</v>
      </c>
      <c r="P150" s="9">
        <f t="shared" si="45"/>
        <v>1.55607694211105</v>
      </c>
      <c r="Q150" s="60">
        <f t="shared" si="46"/>
        <v>0.6393</v>
      </c>
      <c r="R150" s="9">
        <f t="shared" si="56"/>
        <v>332.9433002872382</v>
      </c>
      <c r="S150" s="9">
        <f t="shared" si="47"/>
        <v>5.915677</v>
      </c>
    </row>
    <row r="151" spans="1:19" ht="12.75">
      <c r="A151" s="6">
        <f t="shared" si="57"/>
        <v>37621</v>
      </c>
      <c r="B151" s="9">
        <f t="shared" si="48"/>
        <v>528.1004050063797</v>
      </c>
      <c r="C151" s="9">
        <f t="shared" si="49"/>
        <v>266.56930798122045</v>
      </c>
      <c r="D151" s="9">
        <f t="shared" si="50"/>
        <v>216.8375811935075</v>
      </c>
      <c r="E151" s="9">
        <f t="shared" si="51"/>
        <v>328.40310963147414</v>
      </c>
      <c r="F151" s="9">
        <f t="shared" si="52"/>
        <v>281.6036357259763</v>
      </c>
      <c r="G151" s="9">
        <f t="shared" si="53"/>
        <v>35.97238592779222</v>
      </c>
      <c r="H151" s="9">
        <f t="shared" si="54"/>
        <v>345.49396246731294</v>
      </c>
      <c r="I151" s="9">
        <f t="shared" si="55"/>
        <v>197.1978372954059</v>
      </c>
      <c r="J151" s="9">
        <f t="shared" si="39"/>
        <v>8.58052267379151</v>
      </c>
      <c r="K151" s="9">
        <f t="shared" si="40"/>
        <v>13.81467</v>
      </c>
      <c r="L151" s="60">
        <f t="shared" si="41"/>
        <v>9.0044002532959</v>
      </c>
      <c r="M151" s="9">
        <f t="shared" si="42"/>
        <v>4.83172364119258</v>
      </c>
      <c r="N151" s="9">
        <f t="shared" si="43"/>
        <v>0.072306</v>
      </c>
      <c r="O151" s="60">
        <f t="shared" si="44"/>
        <v>1.04939997196198</v>
      </c>
      <c r="P151" s="9">
        <f t="shared" si="45"/>
        <v>1.61000308265211</v>
      </c>
      <c r="Q151" s="60">
        <f t="shared" si="46"/>
        <v>0.6518</v>
      </c>
      <c r="R151" s="9">
        <f t="shared" si="56"/>
        <v>308.19276042527747</v>
      </c>
      <c r="S151" s="9">
        <f t="shared" si="47"/>
        <v>5.431208</v>
      </c>
    </row>
    <row r="152" spans="1:19" ht="12.75">
      <c r="A152" s="6">
        <f t="shared" si="57"/>
        <v>37652</v>
      </c>
      <c r="B152" s="9">
        <f t="shared" si="48"/>
        <v>501.85885062066154</v>
      </c>
      <c r="C152" s="9">
        <f t="shared" si="49"/>
        <v>269.0027207511735</v>
      </c>
      <c r="D152" s="9">
        <f t="shared" si="50"/>
        <v>210.28586870346726</v>
      </c>
      <c r="E152" s="9">
        <f t="shared" si="51"/>
        <v>320.0666069516941</v>
      </c>
      <c r="F152" s="9">
        <f t="shared" si="52"/>
        <v>255.12041150339036</v>
      </c>
      <c r="G152" s="9">
        <f t="shared" si="53"/>
        <v>34.97019335637012</v>
      </c>
      <c r="H152" s="9">
        <f t="shared" si="54"/>
        <v>331.7614597754194</v>
      </c>
      <c r="I152" s="9">
        <f t="shared" si="55"/>
        <v>187.3264583633009</v>
      </c>
      <c r="J152" s="9">
        <f t="shared" si="39"/>
        <v>8.53367470756524</v>
      </c>
      <c r="K152" s="9">
        <f t="shared" si="40"/>
        <v>14.0268</v>
      </c>
      <c r="L152" s="60">
        <f t="shared" si="41"/>
        <v>9.1609001159668</v>
      </c>
      <c r="M152" s="9">
        <f t="shared" si="42"/>
        <v>5.00240267287104</v>
      </c>
      <c r="N152" s="9">
        <f t="shared" si="43"/>
        <v>0.07115</v>
      </c>
      <c r="O152" s="60">
        <f t="shared" si="44"/>
        <v>1.0735000371933</v>
      </c>
      <c r="P152" s="9">
        <f t="shared" si="45"/>
        <v>1.64369930274158</v>
      </c>
      <c r="Q152" s="60">
        <f t="shared" si="46"/>
        <v>0.6531</v>
      </c>
      <c r="R152" s="9">
        <f t="shared" si="56"/>
        <v>306.131598456357</v>
      </c>
      <c r="S152" s="9">
        <f t="shared" si="47"/>
        <v>5.571646</v>
      </c>
    </row>
    <row r="153" spans="1:19" ht="12.75">
      <c r="A153" s="6">
        <f t="shared" si="57"/>
        <v>37680</v>
      </c>
      <c r="B153" s="9">
        <f t="shared" si="48"/>
        <v>480.2477931599456</v>
      </c>
      <c r="C153" s="9">
        <f t="shared" si="49"/>
        <v>268.78150140845054</v>
      </c>
      <c r="D153" s="9">
        <f t="shared" si="50"/>
        <v>206.68523842924236</v>
      </c>
      <c r="E153" s="9">
        <f t="shared" si="51"/>
        <v>315.6368326074996</v>
      </c>
      <c r="F153" s="9">
        <f t="shared" si="52"/>
        <v>262.84194528875395</v>
      </c>
      <c r="G153" s="9">
        <f t="shared" si="53"/>
        <v>35.06705394128225</v>
      </c>
      <c r="H153" s="9">
        <f t="shared" si="54"/>
        <v>321.60917551146</v>
      </c>
      <c r="I153" s="9">
        <f t="shared" si="55"/>
        <v>173.6387825208421</v>
      </c>
      <c r="J153" s="9">
        <f t="shared" si="39"/>
        <v>8.06513264438669</v>
      </c>
      <c r="K153" s="9">
        <f t="shared" si="40"/>
        <v>12.70291</v>
      </c>
      <c r="L153" s="60">
        <f t="shared" si="41"/>
        <v>8.69260025024414</v>
      </c>
      <c r="M153" s="9">
        <f t="shared" si="42"/>
        <v>4.89420643939559</v>
      </c>
      <c r="N153" s="9">
        <f t="shared" si="43"/>
        <v>0.068219</v>
      </c>
      <c r="O153" s="60">
        <f t="shared" si="44"/>
        <v>1.07780003547668</v>
      </c>
      <c r="P153" s="9">
        <f t="shared" si="45"/>
        <v>1.57504022638441</v>
      </c>
      <c r="Q153" s="60">
        <f t="shared" si="46"/>
        <v>0.6843</v>
      </c>
      <c r="R153" s="9">
        <f t="shared" si="56"/>
        <v>301.6253977930242</v>
      </c>
      <c r="S153" s="9">
        <f t="shared" si="47"/>
        <v>5.413589</v>
      </c>
    </row>
    <row r="154" spans="1:19" ht="12.75">
      <c r="A154" s="6">
        <f t="shared" si="57"/>
        <v>37711</v>
      </c>
      <c r="B154" s="9">
        <f t="shared" si="48"/>
        <v>442.1534097326441</v>
      </c>
      <c r="C154" s="9">
        <f t="shared" si="49"/>
        <v>271.43613352112664</v>
      </c>
      <c r="D154" s="9">
        <f t="shared" si="50"/>
        <v>206.11735578900536</v>
      </c>
      <c r="E154" s="9">
        <f t="shared" si="51"/>
        <v>318.9211561310618</v>
      </c>
      <c r="F154" s="9">
        <f t="shared" si="52"/>
        <v>261.81026420388133</v>
      </c>
      <c r="G154" s="9">
        <f t="shared" si="53"/>
        <v>33.43036164220192</v>
      </c>
      <c r="H154" s="9">
        <f t="shared" si="54"/>
        <v>330.571258267959</v>
      </c>
      <c r="I154" s="9">
        <f t="shared" si="55"/>
        <v>165.24129317790917</v>
      </c>
      <c r="J154" s="9">
        <f t="shared" si="39"/>
        <v>7.87105907163362</v>
      </c>
      <c r="K154" s="9">
        <f t="shared" si="40"/>
        <v>12.44047</v>
      </c>
      <c r="L154" s="60">
        <f t="shared" si="41"/>
        <v>8.58889961242676</v>
      </c>
      <c r="M154" s="9">
        <f t="shared" si="42"/>
        <v>4.75628519077052</v>
      </c>
      <c r="N154" s="9">
        <f t="shared" si="43"/>
        <v>0.066378</v>
      </c>
      <c r="O154" s="60">
        <f t="shared" si="44"/>
        <v>1.09119999408722</v>
      </c>
      <c r="P154" s="9">
        <f t="shared" si="45"/>
        <v>1.5805330057265</v>
      </c>
      <c r="Q154" s="60">
        <f t="shared" si="46"/>
        <v>0.6904</v>
      </c>
      <c r="R154" s="9">
        <f t="shared" si="56"/>
        <v>285.4835574578448</v>
      </c>
      <c r="S154" s="9">
        <f t="shared" si="47"/>
        <v>5.351006</v>
      </c>
    </row>
    <row r="155" spans="1:19" ht="12.75">
      <c r="A155" s="6">
        <f t="shared" si="57"/>
        <v>37741</v>
      </c>
      <c r="B155" s="9">
        <f t="shared" si="48"/>
        <v>434.80676897378123</v>
      </c>
      <c r="C155" s="9">
        <f t="shared" si="49"/>
        <v>272.32101089201865</v>
      </c>
      <c r="D155" s="9">
        <f t="shared" si="50"/>
        <v>224.52585376127888</v>
      </c>
      <c r="E155" s="9">
        <f t="shared" si="51"/>
        <v>345.44929203529597</v>
      </c>
      <c r="F155" s="9">
        <f t="shared" si="52"/>
        <v>285.37818564414323</v>
      </c>
      <c r="G155" s="9">
        <f t="shared" si="53"/>
        <v>32.837918696650576</v>
      </c>
      <c r="H155" s="9">
        <f t="shared" si="54"/>
        <v>357.9756960467624</v>
      </c>
      <c r="I155" s="9">
        <f t="shared" si="55"/>
        <v>200.56624083846737</v>
      </c>
      <c r="J155" s="9">
        <f t="shared" si="39"/>
        <v>7.27634410336513</v>
      </c>
      <c r="K155" s="9">
        <f t="shared" si="40"/>
        <v>11.62881</v>
      </c>
      <c r="L155" s="60">
        <f t="shared" si="41"/>
        <v>8.12040042877197</v>
      </c>
      <c r="M155" s="9">
        <f t="shared" si="42"/>
        <v>4.55179386255263</v>
      </c>
      <c r="N155" s="9">
        <f t="shared" si="43"/>
        <v>0.061012</v>
      </c>
      <c r="O155" s="60">
        <f t="shared" si="44"/>
        <v>1.11600005626678</v>
      </c>
      <c r="P155" s="9">
        <f t="shared" si="45"/>
        <v>1.59816704835377</v>
      </c>
      <c r="Q155" s="60">
        <f t="shared" si="46"/>
        <v>0.6983</v>
      </c>
      <c r="R155" s="9">
        <f t="shared" si="56"/>
        <v>288.22019264547913</v>
      </c>
      <c r="S155" s="9">
        <f t="shared" si="47"/>
        <v>5.07208</v>
      </c>
    </row>
    <row r="156" spans="1:19" ht="12.75">
      <c r="A156" s="6">
        <f t="shared" si="57"/>
        <v>37772</v>
      </c>
      <c r="B156" s="9">
        <f t="shared" si="48"/>
        <v>495.96662097649744</v>
      </c>
      <c r="C156" s="9">
        <f t="shared" si="49"/>
        <v>271.6573528638496</v>
      </c>
      <c r="D156" s="9">
        <f t="shared" si="50"/>
        <v>237.46753749952828</v>
      </c>
      <c r="E156" s="9">
        <f t="shared" si="51"/>
        <v>363.99183795675833</v>
      </c>
      <c r="F156" s="9">
        <f t="shared" si="52"/>
        <v>295.1265489829321</v>
      </c>
      <c r="G156" s="9">
        <f t="shared" si="53"/>
        <v>35.32480373152247</v>
      </c>
      <c r="H156" s="9">
        <f t="shared" si="54"/>
        <v>377.0516074450088</v>
      </c>
      <c r="I156" s="9">
        <f t="shared" si="55"/>
        <v>203.3367715000747</v>
      </c>
      <c r="J156" s="9">
        <f t="shared" si="39"/>
        <v>8.04718587739889</v>
      </c>
      <c r="K156" s="9">
        <f t="shared" si="40"/>
        <v>13.18626</v>
      </c>
      <c r="L156" s="60">
        <f t="shared" si="41"/>
        <v>9.46510028839111</v>
      </c>
      <c r="M156" s="9">
        <f t="shared" si="42"/>
        <v>5.24411326130492</v>
      </c>
      <c r="N156" s="9">
        <f t="shared" si="43"/>
        <v>0.067284</v>
      </c>
      <c r="O156" s="60">
        <f t="shared" si="44"/>
        <v>1.17620003223419</v>
      </c>
      <c r="P156" s="9">
        <f t="shared" si="45"/>
        <v>1.6386179960185</v>
      </c>
      <c r="Q156" s="60">
        <f t="shared" si="46"/>
        <v>0.7178</v>
      </c>
      <c r="R156" s="9">
        <f t="shared" si="56"/>
        <v>313.6842414551998</v>
      </c>
      <c r="S156" s="9">
        <f t="shared" si="47"/>
        <v>5.860017</v>
      </c>
    </row>
    <row r="157" spans="1:19" ht="12.75">
      <c r="A157" s="6">
        <f t="shared" si="57"/>
        <v>37802</v>
      </c>
      <c r="B157" s="9">
        <f t="shared" si="48"/>
        <v>484.9715215666594</v>
      </c>
      <c r="C157" s="9">
        <f t="shared" si="49"/>
        <v>270.77247549295765</v>
      </c>
      <c r="D157" s="9">
        <f t="shared" si="50"/>
        <v>241.66555726216208</v>
      </c>
      <c r="E157" s="9">
        <f t="shared" si="51"/>
        <v>368.95977812747276</v>
      </c>
      <c r="F157" s="9">
        <f t="shared" si="52"/>
        <v>294.3812836100072</v>
      </c>
      <c r="G157" s="9">
        <f t="shared" si="53"/>
        <v>38.08637867624694</v>
      </c>
      <c r="H157" s="9">
        <f t="shared" si="54"/>
        <v>379.4973850176899</v>
      </c>
      <c r="I157" s="9">
        <f t="shared" si="55"/>
        <v>219.55501078148194</v>
      </c>
      <c r="J157" s="9">
        <f t="shared" si="39"/>
        <v>7.50975291683366</v>
      </c>
      <c r="K157" s="9">
        <f t="shared" si="40"/>
        <v>12.39287</v>
      </c>
      <c r="L157" s="60">
        <f t="shared" si="41"/>
        <v>8.62419986724854</v>
      </c>
      <c r="M157" s="9">
        <f t="shared" si="42"/>
        <v>5.03661750539359</v>
      </c>
      <c r="N157" s="9">
        <f t="shared" si="43"/>
        <v>0.062545</v>
      </c>
      <c r="O157" s="60">
        <f t="shared" si="44"/>
        <v>1.14839994907379</v>
      </c>
      <c r="P157" s="9">
        <f t="shared" si="45"/>
        <v>1.65023697534917</v>
      </c>
      <c r="Q157" s="60">
        <f t="shared" si="46"/>
        <v>0.6959</v>
      </c>
      <c r="R157" s="9">
        <f t="shared" si="56"/>
        <v>316.6513512047452</v>
      </c>
      <c r="S157" s="9">
        <f t="shared" si="47"/>
        <v>5.52727</v>
      </c>
    </row>
    <row r="158" spans="1:19" ht="12.75">
      <c r="A158" s="6">
        <f t="shared" si="57"/>
        <v>37833</v>
      </c>
      <c r="B158" s="9">
        <f t="shared" si="48"/>
        <v>512.5307475605663</v>
      </c>
      <c r="C158" s="9">
        <f t="shared" si="49"/>
        <v>270.77247549295765</v>
      </c>
      <c r="D158" s="9">
        <f t="shared" si="50"/>
        <v>246.61843571977855</v>
      </c>
      <c r="E158" s="9">
        <f t="shared" si="51"/>
        <v>375.78114213110746</v>
      </c>
      <c r="F158" s="9">
        <f t="shared" si="52"/>
        <v>303.9791325695583</v>
      </c>
      <c r="G158" s="9">
        <f t="shared" si="53"/>
        <v>40.099485464832135</v>
      </c>
      <c r="H158" s="9">
        <f t="shared" si="54"/>
        <v>389.7063913244119</v>
      </c>
      <c r="I158" s="9">
        <f t="shared" si="55"/>
        <v>237.7761583020138</v>
      </c>
      <c r="J158" s="9">
        <f t="shared" si="39"/>
        <v>7.41275740644385</v>
      </c>
      <c r="K158" s="9">
        <f t="shared" si="40"/>
        <v>11.91631</v>
      </c>
      <c r="L158" s="60">
        <f t="shared" si="41"/>
        <v>8.34379959106445</v>
      </c>
      <c r="M158" s="9">
        <f t="shared" si="42"/>
        <v>4.80439875193706</v>
      </c>
      <c r="N158" s="9">
        <f t="shared" si="43"/>
        <v>0.061496</v>
      </c>
      <c r="O158" s="60">
        <f t="shared" si="44"/>
        <v>1.12559998035431</v>
      </c>
      <c r="P158" s="9">
        <f t="shared" si="45"/>
        <v>1.60754062577384</v>
      </c>
      <c r="Q158" s="60">
        <f t="shared" si="46"/>
        <v>0.7002</v>
      </c>
      <c r="R158" s="9">
        <f t="shared" si="56"/>
        <v>335.0910920193427</v>
      </c>
      <c r="S158" s="9">
        <f t="shared" si="47"/>
        <v>5.263895</v>
      </c>
    </row>
    <row r="159" spans="1:19" ht="12.75">
      <c r="A159" s="6">
        <f t="shared" si="57"/>
        <v>37864</v>
      </c>
      <c r="B159" s="9">
        <f t="shared" si="48"/>
        <v>538.8531025637678</v>
      </c>
      <c r="C159" s="9">
        <f t="shared" si="49"/>
        <v>271.8785722065727</v>
      </c>
      <c r="D159" s="9">
        <f t="shared" si="50"/>
        <v>252.00567087843004</v>
      </c>
      <c r="E159" s="9">
        <f t="shared" si="51"/>
        <v>383.45436664495134</v>
      </c>
      <c r="F159" s="9">
        <f t="shared" si="52"/>
        <v>306.4940378770168</v>
      </c>
      <c r="G159" s="9">
        <f t="shared" si="53"/>
        <v>43.37152827134032</v>
      </c>
      <c r="H159" s="9">
        <f t="shared" si="54"/>
        <v>398.64924626980496</v>
      </c>
      <c r="I159" s="9">
        <f t="shared" si="55"/>
        <v>237.55255248089983</v>
      </c>
      <c r="J159" s="9">
        <f t="shared" si="39"/>
        <v>7.32999321487542</v>
      </c>
      <c r="K159" s="9">
        <f t="shared" si="40"/>
        <v>11.59429</v>
      </c>
      <c r="L159" s="60">
        <f t="shared" si="41"/>
        <v>8.04759979248047</v>
      </c>
      <c r="M159" s="9">
        <f t="shared" si="42"/>
        <v>4.74420777652437</v>
      </c>
      <c r="N159" s="9">
        <f t="shared" si="43"/>
        <v>0.062821</v>
      </c>
      <c r="O159" s="60">
        <f t="shared" si="44"/>
        <v>1.09790003299713</v>
      </c>
      <c r="P159" s="9">
        <f t="shared" si="45"/>
        <v>1.58176054991874</v>
      </c>
      <c r="Q159" s="60">
        <f t="shared" si="46"/>
        <v>0.6941</v>
      </c>
      <c r="R159" s="9">
        <f t="shared" si="56"/>
        <v>360.68739409406584</v>
      </c>
      <c r="S159" s="9">
        <f t="shared" si="47"/>
        <v>5.284045</v>
      </c>
    </row>
    <row r="160" spans="1:19" ht="12.75">
      <c r="A160" s="6">
        <f t="shared" si="57"/>
        <v>37894</v>
      </c>
      <c r="B160" s="9">
        <f t="shared" si="48"/>
        <v>523.4388309208068</v>
      </c>
      <c r="C160" s="9">
        <f t="shared" si="49"/>
        <v>270.9936948356807</v>
      </c>
      <c r="D160" s="9">
        <f t="shared" si="50"/>
        <v>253.60420686188237</v>
      </c>
      <c r="E160" s="9">
        <f t="shared" si="51"/>
        <v>379.70614716966213</v>
      </c>
      <c r="F160" s="9">
        <f t="shared" si="52"/>
        <v>301.89823474397963</v>
      </c>
      <c r="G160" s="9">
        <f t="shared" si="53"/>
        <v>42.84948745655411</v>
      </c>
      <c r="H160" s="9">
        <f t="shared" si="54"/>
        <v>398.6550146131367</v>
      </c>
      <c r="I160" s="9">
        <f t="shared" si="55"/>
        <v>222.02285551450822</v>
      </c>
      <c r="J160" s="9">
        <f t="shared" si="39"/>
        <v>6.96470899411866</v>
      </c>
      <c r="K160" s="9">
        <f t="shared" si="40"/>
        <v>11.57241</v>
      </c>
      <c r="L160" s="60">
        <f t="shared" si="41"/>
        <v>8.11110019683838</v>
      </c>
      <c r="M160" s="9">
        <f t="shared" si="42"/>
        <v>4.71411144634345</v>
      </c>
      <c r="N160" s="9">
        <f t="shared" si="43"/>
        <v>0.062346</v>
      </c>
      <c r="O160" s="60">
        <f t="shared" si="44"/>
        <v>1.16460001468658</v>
      </c>
      <c r="P160" s="9">
        <f t="shared" si="45"/>
        <v>1.66157794895227</v>
      </c>
      <c r="Q160" s="60">
        <f t="shared" si="46"/>
        <v>0.7009</v>
      </c>
      <c r="R160" s="9">
        <f t="shared" si="56"/>
        <v>371.29674713795737</v>
      </c>
      <c r="S160" s="9">
        <f t="shared" si="47"/>
        <v>5.161375</v>
      </c>
    </row>
    <row r="161" spans="1:19" ht="12.75">
      <c r="A161" s="6">
        <f t="shared" si="57"/>
        <v>37925</v>
      </c>
      <c r="B161" s="9">
        <f t="shared" si="48"/>
        <v>574.629129812511</v>
      </c>
      <c r="C161" s="9">
        <f t="shared" si="49"/>
        <v>269.22394009389666</v>
      </c>
      <c r="D161" s="9">
        <f t="shared" si="50"/>
        <v>268.7044606009067</v>
      </c>
      <c r="E161" s="9">
        <f t="shared" si="51"/>
        <v>401.0551639079652</v>
      </c>
      <c r="F161" s="9">
        <f t="shared" si="52"/>
        <v>316.72609305588054</v>
      </c>
      <c r="G161" s="9">
        <f t="shared" si="53"/>
        <v>44.277405360709096</v>
      </c>
      <c r="H161" s="9">
        <f t="shared" si="54"/>
        <v>421.6908937086605</v>
      </c>
      <c r="I161" s="9">
        <f t="shared" si="55"/>
        <v>249.2380018092984</v>
      </c>
      <c r="J161" s="9">
        <f t="shared" si="39"/>
        <v>6.89496754277204</v>
      </c>
      <c r="K161" s="9">
        <f t="shared" si="40"/>
        <v>11.69961</v>
      </c>
      <c r="L161" s="60">
        <f t="shared" si="41"/>
        <v>8.01539993286133</v>
      </c>
      <c r="M161" s="9">
        <f t="shared" si="42"/>
        <v>4.89221199667198</v>
      </c>
      <c r="N161" s="9">
        <f t="shared" si="43"/>
        <v>0.062719</v>
      </c>
      <c r="O161" s="60">
        <f t="shared" si="44"/>
        <v>1.16250002384186</v>
      </c>
      <c r="P161" s="9">
        <f t="shared" si="45"/>
        <v>1.69683256698171</v>
      </c>
      <c r="Q161" s="60">
        <f t="shared" si="46"/>
        <v>0.6851</v>
      </c>
      <c r="R161" s="9">
        <f t="shared" si="56"/>
        <v>403.0451185113249</v>
      </c>
      <c r="S161" s="9">
        <f t="shared" si="47"/>
        <v>5.231301</v>
      </c>
    </row>
    <row r="162" spans="1:19" ht="12.75">
      <c r="A162" s="6">
        <f t="shared" si="57"/>
        <v>37955</v>
      </c>
      <c r="B162" s="9">
        <f t="shared" si="48"/>
        <v>573.3301045006646</v>
      </c>
      <c r="C162" s="9">
        <f t="shared" si="49"/>
        <v>267.23296600938966</v>
      </c>
      <c r="D162" s="9">
        <f t="shared" si="50"/>
        <v>272.8602567592542</v>
      </c>
      <c r="E162" s="9">
        <f t="shared" si="51"/>
        <v>404.44665537166503</v>
      </c>
      <c r="F162" s="9">
        <f t="shared" si="52"/>
        <v>321.8085106382981</v>
      </c>
      <c r="G162" s="9">
        <f t="shared" si="53"/>
        <v>42.352689097229856</v>
      </c>
      <c r="H162" s="9">
        <f t="shared" si="54"/>
        <v>422.1860098446395</v>
      </c>
      <c r="I162" s="9">
        <f t="shared" si="55"/>
        <v>255.37080048838794</v>
      </c>
      <c r="J162" s="9">
        <f t="shared" si="39"/>
        <v>6.38875456668958</v>
      </c>
      <c r="K162" s="9">
        <f t="shared" si="40"/>
        <v>10.98737</v>
      </c>
      <c r="L162" s="60">
        <f t="shared" si="41"/>
        <v>7.65819978713989</v>
      </c>
      <c r="M162" s="9">
        <f t="shared" si="42"/>
        <v>4.62284184123735</v>
      </c>
      <c r="N162" s="9">
        <f t="shared" si="43"/>
        <v>0.058334</v>
      </c>
      <c r="O162" s="60">
        <f t="shared" si="44"/>
        <v>1.19869995117188</v>
      </c>
      <c r="P162" s="9">
        <f t="shared" si="45"/>
        <v>1.71979900322566</v>
      </c>
      <c r="Q162" s="60">
        <f t="shared" si="46"/>
        <v>0.697</v>
      </c>
      <c r="R162" s="9">
        <f t="shared" si="56"/>
        <v>407.2563969767738</v>
      </c>
      <c r="S162" s="9">
        <f t="shared" si="47"/>
        <v>4.915089</v>
      </c>
    </row>
    <row r="163" spans="1:19" ht="12.75">
      <c r="A163" s="6">
        <f t="shared" si="57"/>
        <v>37986</v>
      </c>
      <c r="B163" s="9">
        <f t="shared" si="48"/>
        <v>613.0405002776314</v>
      </c>
      <c r="C163" s="9">
        <f t="shared" si="49"/>
        <v>267.45418535211263</v>
      </c>
      <c r="D163" s="9">
        <f t="shared" si="50"/>
        <v>290.0455617527667</v>
      </c>
      <c r="E163" s="9">
        <f t="shared" si="51"/>
        <v>425.50839556966156</v>
      </c>
      <c r="F163" s="9">
        <f t="shared" si="52"/>
        <v>331.9923427636196</v>
      </c>
      <c r="G163" s="9">
        <f t="shared" si="53"/>
        <v>44.7682075885864</v>
      </c>
      <c r="H163" s="9">
        <f t="shared" si="54"/>
        <v>447.0841024457779</v>
      </c>
      <c r="I163" s="9">
        <f t="shared" si="55"/>
        <v>270.31489562448417</v>
      </c>
      <c r="J163" s="9">
        <f t="shared" si="39"/>
        <v>6.67472685535643</v>
      </c>
      <c r="K163" s="9">
        <f t="shared" si="40"/>
        <v>11.94933</v>
      </c>
      <c r="L163" s="60">
        <f t="shared" si="41"/>
        <v>8.41950035095215</v>
      </c>
      <c r="M163" s="9">
        <f t="shared" si="42"/>
        <v>5.02926954351196</v>
      </c>
      <c r="N163" s="9">
        <f t="shared" si="43"/>
        <v>0.062284</v>
      </c>
      <c r="O163" s="60">
        <f t="shared" si="44"/>
        <v>1.26139998435974</v>
      </c>
      <c r="P163" s="9">
        <f t="shared" si="45"/>
        <v>1.79023563207403</v>
      </c>
      <c r="Q163" s="60">
        <f t="shared" si="46"/>
        <v>0.7046</v>
      </c>
      <c r="R163" s="9">
        <f t="shared" si="56"/>
        <v>415.80229557571573</v>
      </c>
      <c r="S163" s="9">
        <f t="shared" si="47"/>
        <v>5.165338</v>
      </c>
    </row>
    <row r="164" spans="1:19" ht="12.75">
      <c r="A164" s="6">
        <f t="shared" si="57"/>
        <v>38017</v>
      </c>
      <c r="B164" s="9">
        <f t="shared" si="48"/>
        <v>641.48231763174</v>
      </c>
      <c r="C164" s="9">
        <f t="shared" si="49"/>
        <v>269.4451594366197</v>
      </c>
      <c r="D164" s="9">
        <f t="shared" si="50"/>
        <v>294.76367697055105</v>
      </c>
      <c r="E164" s="9">
        <f t="shared" si="51"/>
        <v>433.2271456890832</v>
      </c>
      <c r="F164" s="9">
        <f t="shared" si="52"/>
        <v>325.746726677578</v>
      </c>
      <c r="G164" s="9">
        <f t="shared" si="53"/>
        <v>45.21674337941115</v>
      </c>
      <c r="H164" s="9">
        <f t="shared" si="54"/>
        <v>445.09210121519794</v>
      </c>
      <c r="I164" s="9">
        <f t="shared" si="55"/>
        <v>276.68493462597513</v>
      </c>
      <c r="J164" s="9">
        <f t="shared" si="39"/>
        <v>7.07123884769922</v>
      </c>
      <c r="K164" s="9">
        <f t="shared" si="40"/>
        <v>12.87121</v>
      </c>
      <c r="L164" s="60">
        <f t="shared" si="41"/>
        <v>8.78460025787354</v>
      </c>
      <c r="M164" s="9">
        <f t="shared" si="42"/>
        <v>5.38140165701201</v>
      </c>
      <c r="N164" s="9">
        <f t="shared" si="43"/>
        <v>0.066804</v>
      </c>
      <c r="O164" s="60">
        <f t="shared" si="44"/>
        <v>1.24230003356934</v>
      </c>
      <c r="P164" s="9">
        <f t="shared" si="45"/>
        <v>1.82021981668843</v>
      </c>
      <c r="Q164" s="60">
        <f t="shared" si="46"/>
        <v>0.6825</v>
      </c>
      <c r="R164" s="9">
        <f t="shared" si="56"/>
        <v>439.3906469561092</v>
      </c>
      <c r="S164" s="9">
        <f t="shared" si="47"/>
        <v>5.315303</v>
      </c>
    </row>
    <row r="165" spans="1:19" ht="12.75">
      <c r="A165" s="6">
        <f t="shared" si="57"/>
        <v>38046</v>
      </c>
      <c r="B165" s="9">
        <f t="shared" si="48"/>
        <v>644.552741096104</v>
      </c>
      <c r="C165" s="9">
        <f t="shared" si="49"/>
        <v>270.77247549295777</v>
      </c>
      <c r="D165" s="9">
        <f t="shared" si="50"/>
        <v>299.804976623026</v>
      </c>
      <c r="E165" s="9">
        <f t="shared" si="51"/>
        <v>439.1009457196884</v>
      </c>
      <c r="F165" s="9">
        <f t="shared" si="52"/>
        <v>334.3538110825348</v>
      </c>
      <c r="G165" s="9">
        <f t="shared" si="53"/>
        <v>46.29986275987239</v>
      </c>
      <c r="H165" s="9">
        <f t="shared" si="54"/>
        <v>451.07964159360125</v>
      </c>
      <c r="I165" s="9">
        <f t="shared" si="55"/>
        <v>273.9280384656552</v>
      </c>
      <c r="J165" s="9">
        <f t="shared" si="39"/>
        <v>6.6515090649434</v>
      </c>
      <c r="K165" s="9">
        <f t="shared" si="40"/>
        <v>12.34429</v>
      </c>
      <c r="L165" s="60">
        <f t="shared" si="41"/>
        <v>8.26449966430664</v>
      </c>
      <c r="M165" s="9">
        <f t="shared" si="42"/>
        <v>5.13195470816745</v>
      </c>
      <c r="N165" s="9">
        <f t="shared" si="43"/>
        <v>0.060878</v>
      </c>
      <c r="O165" s="60">
        <f t="shared" si="44"/>
        <v>1.24249994754791</v>
      </c>
      <c r="P165" s="9">
        <f t="shared" si="45"/>
        <v>1.85586252417794</v>
      </c>
      <c r="Q165" s="60">
        <f t="shared" si="46"/>
        <v>0.6695</v>
      </c>
      <c r="R165" s="9">
        <f t="shared" si="56"/>
        <v>459.8125400376103</v>
      </c>
      <c r="S165" s="9">
        <f t="shared" si="47"/>
        <v>4.957411</v>
      </c>
    </row>
    <row r="166" spans="1:19" ht="12.75">
      <c r="A166" s="6">
        <f t="shared" si="57"/>
        <v>38077</v>
      </c>
      <c r="B166" s="9">
        <f t="shared" si="48"/>
        <v>635.5776571233478</v>
      </c>
      <c r="C166" s="9">
        <f t="shared" si="49"/>
        <v>272.5422302347418</v>
      </c>
      <c r="D166" s="9">
        <f t="shared" si="50"/>
        <v>297.932732334141</v>
      </c>
      <c r="E166" s="9">
        <f t="shared" si="51"/>
        <v>432.3654822200089</v>
      </c>
      <c r="F166" s="9">
        <f t="shared" si="52"/>
        <v>329.1997895721303</v>
      </c>
      <c r="G166" s="9">
        <f t="shared" si="53"/>
        <v>49.123789085447214</v>
      </c>
      <c r="H166" s="9">
        <f t="shared" si="54"/>
        <v>447.01488232579635</v>
      </c>
      <c r="I166" s="9">
        <f t="shared" si="55"/>
        <v>262.9209055763067</v>
      </c>
      <c r="J166" s="9">
        <f t="shared" si="39"/>
        <v>6.30246586398364</v>
      </c>
      <c r="K166" s="9">
        <f t="shared" si="40"/>
        <v>11.58406</v>
      </c>
      <c r="L166" s="60">
        <f t="shared" si="41"/>
        <v>7.7451000213623</v>
      </c>
      <c r="M166" s="9">
        <f t="shared" si="42"/>
        <v>4.8115177934143</v>
      </c>
      <c r="N166" s="9">
        <f t="shared" si="43"/>
        <v>0.06058</v>
      </c>
      <c r="O166" s="60">
        <f t="shared" si="44"/>
        <v>1.22889995574951</v>
      </c>
      <c r="P166" s="9">
        <f t="shared" si="45"/>
        <v>1.83801961390348</v>
      </c>
      <c r="Q166" s="60">
        <f t="shared" si="46"/>
        <v>0.6686</v>
      </c>
      <c r="R166" s="9">
        <f t="shared" si="56"/>
        <v>419.29806321292847</v>
      </c>
      <c r="S166" s="9">
        <f t="shared" si="47"/>
        <v>4.795431</v>
      </c>
    </row>
    <row r="167" spans="1:19" ht="12.75">
      <c r="A167" s="6">
        <f t="shared" si="57"/>
        <v>38107</v>
      </c>
      <c r="B167" s="9">
        <f t="shared" si="48"/>
        <v>620.5487422714608</v>
      </c>
      <c r="C167" s="9">
        <f t="shared" si="49"/>
        <v>272.9846689201878</v>
      </c>
      <c r="D167" s="9">
        <f t="shared" si="50"/>
        <v>291.9961929211385</v>
      </c>
      <c r="E167" s="9">
        <f t="shared" si="51"/>
        <v>425.49277729621525</v>
      </c>
      <c r="F167" s="9">
        <f t="shared" si="52"/>
        <v>337.64613046527967</v>
      </c>
      <c r="G167" s="9">
        <f t="shared" si="53"/>
        <v>49.31834887505429</v>
      </c>
      <c r="H167" s="9">
        <f t="shared" si="54"/>
        <v>441.6618597138904</v>
      </c>
      <c r="I167" s="9">
        <f t="shared" si="55"/>
        <v>271.6817543785499</v>
      </c>
      <c r="J167" s="9">
        <f t="shared" si="39"/>
        <v>6.95595650193317</v>
      </c>
      <c r="K167" s="9">
        <f t="shared" si="40"/>
        <v>12.3355</v>
      </c>
      <c r="L167" s="60">
        <f t="shared" si="41"/>
        <v>8.33880043029785</v>
      </c>
      <c r="M167" s="9">
        <f t="shared" si="42"/>
        <v>5.02367653554051</v>
      </c>
      <c r="N167" s="9">
        <f t="shared" si="43"/>
        <v>0.063035</v>
      </c>
      <c r="O167" s="60">
        <f t="shared" si="44"/>
        <v>1.19879996776581</v>
      </c>
      <c r="P167" s="9">
        <f t="shared" si="45"/>
        <v>1.77337273588318</v>
      </c>
      <c r="Q167" s="60">
        <f t="shared" si="46"/>
        <v>0.676</v>
      </c>
      <c r="R167" s="9">
        <f t="shared" si="56"/>
        <v>394.87386215696876</v>
      </c>
      <c r="S167" s="9">
        <f t="shared" si="47"/>
        <v>5.05811</v>
      </c>
    </row>
    <row r="168" spans="1:19" ht="12.75">
      <c r="A168" s="6">
        <f t="shared" si="57"/>
        <v>38138</v>
      </c>
      <c r="B168" s="9">
        <f t="shared" si="48"/>
        <v>622.4506644983745</v>
      </c>
      <c r="C168" s="9">
        <f t="shared" si="49"/>
        <v>273.2058882629108</v>
      </c>
      <c r="D168" s="9">
        <f t="shared" si="50"/>
        <v>294.85825784415243</v>
      </c>
      <c r="E168" s="9">
        <f t="shared" si="51"/>
        <v>431.1821487786768</v>
      </c>
      <c r="F168" s="9">
        <f t="shared" si="52"/>
        <v>334.1696866962827</v>
      </c>
      <c r="G168" s="9">
        <f t="shared" si="53"/>
        <v>47.11521084368908</v>
      </c>
      <c r="H168" s="9">
        <f t="shared" si="54"/>
        <v>444.9647169666208</v>
      </c>
      <c r="I168" s="9">
        <f t="shared" si="55"/>
        <v>267.33234846785723</v>
      </c>
      <c r="J168" s="9">
        <f t="shared" si="39"/>
        <v>6.51473970360502</v>
      </c>
      <c r="K168" s="9">
        <f t="shared" si="40"/>
        <v>11.94385</v>
      </c>
      <c r="L168" s="60">
        <f t="shared" si="41"/>
        <v>7.95580005645752</v>
      </c>
      <c r="M168" s="9">
        <f t="shared" si="42"/>
        <v>4.64925202301202</v>
      </c>
      <c r="N168" s="9">
        <f t="shared" si="43"/>
        <v>0.058946</v>
      </c>
      <c r="O168" s="60">
        <f t="shared" si="44"/>
        <v>1.22119998931885</v>
      </c>
      <c r="P168" s="9">
        <f t="shared" si="45"/>
        <v>1.83335826926945</v>
      </c>
      <c r="Q168" s="60">
        <f t="shared" si="46"/>
        <v>0.6661</v>
      </c>
      <c r="R168" s="9">
        <f t="shared" si="56"/>
        <v>403.3142745701776</v>
      </c>
      <c r="S168" s="9">
        <f t="shared" si="47"/>
        <v>4.774244</v>
      </c>
    </row>
    <row r="169" spans="1:19" ht="12.75">
      <c r="A169" s="6">
        <f t="shared" si="57"/>
        <v>38168</v>
      </c>
      <c r="B169" s="9">
        <f t="shared" si="48"/>
        <v>605.5571200122585</v>
      </c>
      <c r="C169" s="9">
        <f t="shared" si="49"/>
        <v>274.0907656338028</v>
      </c>
      <c r="D169" s="9">
        <f t="shared" si="50"/>
        <v>301.03870066544425</v>
      </c>
      <c r="E169" s="9">
        <f t="shared" si="51"/>
        <v>439.43607399140524</v>
      </c>
      <c r="F169" s="9">
        <f t="shared" si="52"/>
        <v>337.48830956277794</v>
      </c>
      <c r="G169" s="9">
        <f t="shared" si="53"/>
        <v>49.725414917620114</v>
      </c>
      <c r="H169" s="9">
        <f t="shared" si="54"/>
        <v>462.5211505922169</v>
      </c>
      <c r="I169" s="9">
        <f t="shared" si="55"/>
        <v>276.28476201318887</v>
      </c>
      <c r="J169" s="9">
        <f t="shared" si="39"/>
        <v>6.21196719437052</v>
      </c>
      <c r="K169" s="9">
        <f t="shared" si="40"/>
        <v>11.26729</v>
      </c>
      <c r="L169" s="60">
        <f t="shared" si="41"/>
        <v>7.55810022354126</v>
      </c>
      <c r="M169" s="9">
        <f t="shared" si="42"/>
        <v>4.32732170256744</v>
      </c>
      <c r="N169" s="9">
        <f t="shared" si="43"/>
        <v>0.056933</v>
      </c>
      <c r="O169" s="60">
        <f t="shared" si="44"/>
        <v>1.2166999578476</v>
      </c>
      <c r="P169" s="9">
        <f t="shared" si="45"/>
        <v>1.81380442922597</v>
      </c>
      <c r="Q169" s="60">
        <f t="shared" si="46"/>
        <v>0.6708</v>
      </c>
      <c r="R169" s="9">
        <f t="shared" si="56"/>
        <v>406.2076376260546</v>
      </c>
      <c r="S169" s="9">
        <f t="shared" si="47"/>
        <v>4.633176</v>
      </c>
    </row>
    <row r="170" spans="1:19" ht="12.75">
      <c r="A170" s="6">
        <f t="shared" si="57"/>
        <v>38199</v>
      </c>
      <c r="B170" s="9">
        <f t="shared" si="48"/>
        <v>618.5908811555203</v>
      </c>
      <c r="C170" s="9">
        <f t="shared" si="49"/>
        <v>274.9756430046948</v>
      </c>
      <c r="D170" s="9">
        <f t="shared" si="50"/>
        <v>291.28961815952795</v>
      </c>
      <c r="E170" s="9">
        <f t="shared" si="51"/>
        <v>424.78962268743726</v>
      </c>
      <c r="F170" s="9">
        <f t="shared" si="52"/>
        <v>333.84819967266804</v>
      </c>
      <c r="G170" s="9">
        <f t="shared" si="53"/>
        <v>47.490115817584936</v>
      </c>
      <c r="H170" s="9">
        <f t="shared" si="54"/>
        <v>453.04953084140925</v>
      </c>
      <c r="I170" s="9">
        <f t="shared" si="55"/>
        <v>265.5734978017777</v>
      </c>
      <c r="J170" s="9">
        <f t="shared" si="39"/>
        <v>6.267275940991</v>
      </c>
      <c r="K170" s="9">
        <f t="shared" si="40"/>
        <v>11.39677</v>
      </c>
      <c r="L170" s="60">
        <f t="shared" si="41"/>
        <v>7.54580020904541</v>
      </c>
      <c r="M170" s="9">
        <f t="shared" si="42"/>
        <v>4.38913456427972</v>
      </c>
      <c r="N170" s="9">
        <f t="shared" si="43"/>
        <v>0.056234</v>
      </c>
      <c r="O170" s="60">
        <f t="shared" si="44"/>
        <v>1.2039999961853</v>
      </c>
      <c r="P170" s="9">
        <f t="shared" si="45"/>
        <v>1.81845637387532</v>
      </c>
      <c r="Q170" s="60">
        <f t="shared" si="46"/>
        <v>0.6621</v>
      </c>
      <c r="R170" s="9">
        <f t="shared" si="56"/>
        <v>404.62986521532554</v>
      </c>
      <c r="S170" s="9">
        <f t="shared" si="47"/>
        <v>4.71583</v>
      </c>
    </row>
    <row r="171" spans="1:19" ht="12.75">
      <c r="A171" s="6">
        <f t="shared" si="57"/>
        <v>38230</v>
      </c>
      <c r="B171" s="9">
        <f t="shared" si="48"/>
        <v>672.6962177087361</v>
      </c>
      <c r="C171" s="9">
        <f t="shared" si="49"/>
        <v>274.5332043192488</v>
      </c>
      <c r="D171" s="9">
        <f t="shared" si="50"/>
        <v>292.68627563966294</v>
      </c>
      <c r="E171" s="9">
        <f t="shared" si="51"/>
        <v>426.34929005808925</v>
      </c>
      <c r="F171" s="9">
        <f t="shared" si="52"/>
        <v>339.8190904839843</v>
      </c>
      <c r="G171" s="9">
        <f t="shared" si="53"/>
        <v>46.46704161357139</v>
      </c>
      <c r="H171" s="9">
        <f t="shared" si="54"/>
        <v>457.55076142132015</v>
      </c>
      <c r="I171" s="9">
        <f t="shared" si="55"/>
        <v>258.04725309111205</v>
      </c>
      <c r="J171" s="9">
        <f t="shared" si="39"/>
        <v>6.656216897547</v>
      </c>
      <c r="K171" s="9">
        <f t="shared" si="40"/>
        <v>11.97351</v>
      </c>
      <c r="L171" s="60">
        <f t="shared" si="41"/>
        <v>8.08930015563965</v>
      </c>
      <c r="M171" s="9">
        <f t="shared" si="42"/>
        <v>4.70034884476429</v>
      </c>
      <c r="N171" s="9">
        <f t="shared" si="43"/>
        <v>0.060652</v>
      </c>
      <c r="O171" s="60">
        <f t="shared" si="44"/>
        <v>1.21529996395111</v>
      </c>
      <c r="P171" s="9">
        <f t="shared" si="45"/>
        <v>1.79884543790226</v>
      </c>
      <c r="Q171" s="60">
        <f t="shared" si="46"/>
        <v>0.6756</v>
      </c>
      <c r="R171" s="9">
        <f t="shared" si="56"/>
        <v>424.87288058976765</v>
      </c>
      <c r="S171" s="9">
        <f t="shared" si="47"/>
        <v>5.051708</v>
      </c>
    </row>
    <row r="172" spans="1:19" ht="12.75">
      <c r="A172" s="6">
        <f t="shared" si="57"/>
        <v>38260</v>
      </c>
      <c r="B172" s="9">
        <f t="shared" si="48"/>
        <v>711.1262344701989</v>
      </c>
      <c r="C172" s="9">
        <f t="shared" si="49"/>
        <v>274.5332043192488</v>
      </c>
      <c r="D172" s="9">
        <f t="shared" si="50"/>
        <v>298.31681810866087</v>
      </c>
      <c r="E172" s="9">
        <f t="shared" si="51"/>
        <v>430.83954367392727</v>
      </c>
      <c r="F172" s="9">
        <f t="shared" si="52"/>
        <v>348.7973462707508</v>
      </c>
      <c r="G172" s="9">
        <f t="shared" si="53"/>
        <v>45.3842996120124</v>
      </c>
      <c r="H172" s="9">
        <f t="shared" si="54"/>
        <v>462.86148284879283</v>
      </c>
      <c r="I172" s="9">
        <f t="shared" si="55"/>
        <v>265.388750309333</v>
      </c>
      <c r="J172" s="9">
        <f t="shared" si="39"/>
        <v>6.47495957010173</v>
      </c>
      <c r="K172" s="9">
        <f t="shared" si="40"/>
        <v>11.71605</v>
      </c>
      <c r="L172" s="60">
        <f t="shared" si="41"/>
        <v>8.04189968109131</v>
      </c>
      <c r="M172" s="9">
        <f t="shared" si="42"/>
        <v>4.68997478160722</v>
      </c>
      <c r="N172" s="9">
        <f t="shared" si="43"/>
        <v>0.058748</v>
      </c>
      <c r="O172" s="60">
        <f t="shared" si="44"/>
        <v>1.24199998378754</v>
      </c>
      <c r="P172" s="9">
        <f t="shared" si="45"/>
        <v>1.80944054562565</v>
      </c>
      <c r="Q172" s="60">
        <f t="shared" si="46"/>
        <v>0.6864</v>
      </c>
      <c r="R172" s="9">
        <f t="shared" si="56"/>
        <v>433.79171014837243</v>
      </c>
      <c r="S172" s="9">
        <f t="shared" si="47"/>
        <v>5.116363</v>
      </c>
    </row>
    <row r="173" spans="1:19" ht="12.75">
      <c r="A173" s="6">
        <f t="shared" si="57"/>
        <v>38291</v>
      </c>
      <c r="B173" s="9">
        <f t="shared" si="48"/>
        <v>706.7630011261026</v>
      </c>
      <c r="C173" s="9">
        <f t="shared" si="49"/>
        <v>275.63930103286384</v>
      </c>
      <c r="D173" s="9">
        <f t="shared" si="50"/>
        <v>305.68935746602756</v>
      </c>
      <c r="E173" s="9">
        <f t="shared" si="51"/>
        <v>437.3128195619217</v>
      </c>
      <c r="F173" s="9">
        <f t="shared" si="52"/>
        <v>353.10527238718754</v>
      </c>
      <c r="G173" s="9">
        <f t="shared" si="53"/>
        <v>45.165629503650145</v>
      </c>
      <c r="H173" s="9">
        <f t="shared" si="54"/>
        <v>477.55345331487496</v>
      </c>
      <c r="I173" s="9">
        <f t="shared" si="55"/>
        <v>269.98016861787767</v>
      </c>
      <c r="J173" s="9">
        <f t="shared" si="39"/>
        <v>6.1577830595159</v>
      </c>
      <c r="K173" s="9">
        <f t="shared" si="40"/>
        <v>11.28143</v>
      </c>
      <c r="L173" s="60">
        <f t="shared" si="41"/>
        <v>7.8326997756958</v>
      </c>
      <c r="M173" s="9">
        <f t="shared" si="42"/>
        <v>4.59935408583027</v>
      </c>
      <c r="N173" s="9">
        <f t="shared" si="43"/>
        <v>0.057986</v>
      </c>
      <c r="O173" s="60">
        <f t="shared" si="44"/>
        <v>1.27199995517731</v>
      </c>
      <c r="P173" s="9">
        <f t="shared" si="45"/>
        <v>1.83206101496503</v>
      </c>
      <c r="Q173" s="60">
        <f t="shared" si="46"/>
        <v>0.6943</v>
      </c>
      <c r="R173" s="9">
        <f t="shared" si="56"/>
        <v>431.63035729046203</v>
      </c>
      <c r="S173" s="9">
        <f t="shared" si="47"/>
        <v>5.048144</v>
      </c>
    </row>
    <row r="174" spans="1:19" ht="12.75">
      <c r="A174" s="6">
        <f t="shared" si="57"/>
        <v>38321</v>
      </c>
      <c r="B174" s="9">
        <f t="shared" si="48"/>
        <v>758.0589623637466</v>
      </c>
      <c r="C174" s="9">
        <f t="shared" si="49"/>
        <v>277.1878364319249</v>
      </c>
      <c r="D174" s="9">
        <f t="shared" si="50"/>
        <v>321.88245743363956</v>
      </c>
      <c r="E174" s="9">
        <f t="shared" si="51"/>
        <v>454.8408423167493</v>
      </c>
      <c r="F174" s="9">
        <f t="shared" si="52"/>
        <v>360.4760930558806</v>
      </c>
      <c r="G174" s="9">
        <f t="shared" si="53"/>
        <v>45.701633337819786</v>
      </c>
      <c r="H174" s="9">
        <f t="shared" si="54"/>
        <v>498.91939701584414</v>
      </c>
      <c r="I174" s="9">
        <f t="shared" si="55"/>
        <v>281.27976155984175</v>
      </c>
      <c r="J174" s="9">
        <f t="shared" si="39"/>
        <v>5.79708051600374</v>
      </c>
      <c r="K174" s="9">
        <f t="shared" si="40"/>
        <v>11.0814</v>
      </c>
      <c r="L174" s="60">
        <f t="shared" si="41"/>
        <v>7.70489978790283</v>
      </c>
      <c r="M174" s="9">
        <f t="shared" si="42"/>
        <v>4.49816077796639</v>
      </c>
      <c r="N174" s="9">
        <f t="shared" si="43"/>
        <v>0.056397</v>
      </c>
      <c r="O174" s="60">
        <f t="shared" si="44"/>
        <v>1.32910001277924</v>
      </c>
      <c r="P174" s="9">
        <f t="shared" si="45"/>
        <v>1.91154903671588</v>
      </c>
      <c r="Q174" s="60">
        <f t="shared" si="46"/>
        <v>0.6953</v>
      </c>
      <c r="R174" s="9">
        <f t="shared" si="56"/>
        <v>464.8718731918508</v>
      </c>
      <c r="S174" s="9">
        <f t="shared" si="47"/>
        <v>4.875593</v>
      </c>
    </row>
    <row r="175" spans="1:19" ht="12.75">
      <c r="A175" s="6">
        <f t="shared" si="57"/>
        <v>38352</v>
      </c>
      <c r="B175" s="9">
        <f t="shared" si="48"/>
        <v>769.0043383166716</v>
      </c>
      <c r="C175" s="9">
        <f t="shared" si="49"/>
        <v>276.52417840375585</v>
      </c>
      <c r="D175" s="9">
        <f t="shared" si="50"/>
        <v>334.2676837422236</v>
      </c>
      <c r="E175" s="9">
        <f t="shared" si="51"/>
        <v>470.1686823377775</v>
      </c>
      <c r="F175" s="9">
        <f t="shared" si="52"/>
        <v>369.33159925181235</v>
      </c>
      <c r="G175" s="9">
        <f t="shared" si="53"/>
        <v>48.17350707857976</v>
      </c>
      <c r="H175" s="9">
        <f t="shared" si="54"/>
        <v>516.7387709583145</v>
      </c>
      <c r="I175" s="9">
        <f t="shared" si="55"/>
        <v>290.14764119719126</v>
      </c>
      <c r="J175" s="9">
        <f t="shared" si="39"/>
        <v>5.63356136542124</v>
      </c>
      <c r="K175" s="9">
        <f t="shared" si="40"/>
        <v>10.81749</v>
      </c>
      <c r="L175" s="60">
        <f t="shared" si="41"/>
        <v>7.6577000617981</v>
      </c>
      <c r="M175" s="9">
        <f t="shared" si="42"/>
        <v>4.41620542387153</v>
      </c>
      <c r="N175" s="9">
        <f t="shared" si="43"/>
        <v>0.05498</v>
      </c>
      <c r="O175" s="60">
        <f t="shared" si="44"/>
        <v>1.35930001735687</v>
      </c>
      <c r="P175" s="9">
        <f t="shared" si="45"/>
        <v>1.92018652490433</v>
      </c>
      <c r="Q175" s="60">
        <f t="shared" si="46"/>
        <v>0.7079</v>
      </c>
      <c r="R175" s="9">
        <f t="shared" si="56"/>
        <v>470.4956074867756</v>
      </c>
      <c r="S175" s="9">
        <f t="shared" si="47"/>
        <v>4.702014</v>
      </c>
    </row>
    <row r="176" spans="1:19" ht="12.75">
      <c r="A176" s="6">
        <f t="shared" si="57"/>
        <v>38383</v>
      </c>
      <c r="B176" s="9">
        <f t="shared" si="48"/>
        <v>779.4214025398984</v>
      </c>
      <c r="C176" s="9">
        <f t="shared" si="49"/>
        <v>277.4090557746479</v>
      </c>
      <c r="D176" s="9">
        <f t="shared" si="50"/>
        <v>326.8046368471984</v>
      </c>
      <c r="E176" s="9">
        <f t="shared" si="51"/>
        <v>458.6231229202991</v>
      </c>
      <c r="F176" s="9">
        <f t="shared" si="52"/>
        <v>372.4456394669164</v>
      </c>
      <c r="G176" s="9">
        <f t="shared" si="53"/>
        <v>47.7492912614559</v>
      </c>
      <c r="H176" s="9">
        <f t="shared" si="54"/>
        <v>504.2537686509772</v>
      </c>
      <c r="I176" s="9">
        <f t="shared" si="55"/>
        <v>290.06378901427354</v>
      </c>
      <c r="J176" s="9">
        <f t="shared" si="39"/>
        <v>5.95773264215841</v>
      </c>
      <c r="K176" s="9">
        <f t="shared" si="40"/>
        <v>11.23626</v>
      </c>
      <c r="L176" s="60">
        <f t="shared" si="41"/>
        <v>7.7664999961853</v>
      </c>
      <c r="M176" s="9">
        <f t="shared" si="42"/>
        <v>4.61714507474516</v>
      </c>
      <c r="N176" s="9">
        <f t="shared" si="43"/>
        <v>0.05759</v>
      </c>
      <c r="O176" s="60">
        <f t="shared" si="44"/>
        <v>1.30359995365143</v>
      </c>
      <c r="P176" s="9">
        <f t="shared" si="45"/>
        <v>1.8859952543942</v>
      </c>
      <c r="Q176" s="60">
        <f t="shared" si="46"/>
        <v>0.6912</v>
      </c>
      <c r="R176" s="9">
        <f t="shared" si="56"/>
        <v>453.68459016986367</v>
      </c>
      <c r="S176" s="9">
        <f t="shared" si="47"/>
        <v>4.801842</v>
      </c>
    </row>
    <row r="177" spans="1:19" ht="12.75">
      <c r="A177" s="6">
        <f t="shared" si="57"/>
        <v>38411</v>
      </c>
      <c r="B177" s="9">
        <f t="shared" si="48"/>
        <v>821.9411736324372</v>
      </c>
      <c r="C177" s="9">
        <f t="shared" si="49"/>
        <v>277.8514944600939</v>
      </c>
      <c r="D177" s="9">
        <f t="shared" si="50"/>
        <v>337.30539885906876</v>
      </c>
      <c r="E177" s="9">
        <f t="shared" si="51"/>
        <v>468.0745044811993</v>
      </c>
      <c r="F177" s="9">
        <f t="shared" si="52"/>
        <v>383.01087210661717</v>
      </c>
      <c r="G177" s="9">
        <f t="shared" si="53"/>
        <v>49.22949710906778</v>
      </c>
      <c r="H177" s="9">
        <f t="shared" si="54"/>
        <v>520.5666435932937</v>
      </c>
      <c r="I177" s="9">
        <f t="shared" si="55"/>
        <v>296.5838075299263</v>
      </c>
      <c r="J177" s="9">
        <f t="shared" si="39"/>
        <v>5.79486230760955</v>
      </c>
      <c r="K177" s="9">
        <f t="shared" si="40"/>
        <v>11.15929</v>
      </c>
      <c r="L177" s="60">
        <f t="shared" si="41"/>
        <v>7.69210004806519</v>
      </c>
      <c r="M177" s="9">
        <f t="shared" si="42"/>
        <v>4.60026331415809</v>
      </c>
      <c r="N177" s="9">
        <f t="shared" si="43"/>
        <v>0.05557</v>
      </c>
      <c r="O177" s="60">
        <f t="shared" si="44"/>
        <v>1.32739996910095</v>
      </c>
      <c r="P177" s="9">
        <f t="shared" si="45"/>
        <v>1.92572170000783</v>
      </c>
      <c r="Q177" s="60">
        <f t="shared" si="46"/>
        <v>0.6893</v>
      </c>
      <c r="R177" s="9">
        <f t="shared" si="56"/>
        <v>469.34533342288074</v>
      </c>
      <c r="S177" s="9">
        <f t="shared" si="47"/>
        <v>4.714452</v>
      </c>
    </row>
    <row r="178" spans="1:19" ht="12.75">
      <c r="A178" s="6">
        <f t="shared" si="57"/>
        <v>38442</v>
      </c>
      <c r="B178" s="9">
        <f t="shared" si="48"/>
        <v>814.7561341085408</v>
      </c>
      <c r="C178" s="9">
        <f t="shared" si="49"/>
        <v>280.72734591549295</v>
      </c>
      <c r="D178" s="9">
        <f t="shared" si="50"/>
        <v>330.89744532291644</v>
      </c>
      <c r="E178" s="9">
        <f t="shared" si="51"/>
        <v>459.6612396489487</v>
      </c>
      <c r="F178" s="9">
        <f t="shared" si="52"/>
        <v>379.9918166939447</v>
      </c>
      <c r="G178" s="9">
        <f t="shared" si="53"/>
        <v>48.929061571883594</v>
      </c>
      <c r="H178" s="9">
        <f t="shared" si="54"/>
        <v>516.0535879095529</v>
      </c>
      <c r="I178" s="9">
        <f t="shared" si="55"/>
        <v>296.46655081885433</v>
      </c>
      <c r="J178" s="9">
        <f t="shared" si="39"/>
        <v>6.22351324088017</v>
      </c>
      <c r="K178" s="9">
        <f t="shared" si="40"/>
        <v>11.76196</v>
      </c>
      <c r="L178" s="60">
        <f t="shared" si="41"/>
        <v>8.08870029449463</v>
      </c>
      <c r="M178" s="9">
        <f t="shared" si="42"/>
        <v>4.81441608662026</v>
      </c>
      <c r="N178" s="9">
        <f t="shared" si="43"/>
        <v>0.058188</v>
      </c>
      <c r="O178" s="60">
        <f t="shared" si="44"/>
        <v>1.29970002174377</v>
      </c>
      <c r="P178" s="9">
        <f t="shared" si="45"/>
        <v>1.88992303572699</v>
      </c>
      <c r="Q178" s="60">
        <f t="shared" si="46"/>
        <v>0.6877</v>
      </c>
      <c r="R178" s="9">
        <f t="shared" si="56"/>
        <v>446.9128742870731</v>
      </c>
      <c r="S178" s="9">
        <f t="shared" si="47"/>
        <v>5.144175</v>
      </c>
    </row>
    <row r="179" spans="1:19" ht="12.75">
      <c r="A179" s="6">
        <f t="shared" si="57"/>
        <v>38472</v>
      </c>
      <c r="B179" s="9">
        <f t="shared" si="48"/>
        <v>772.6279352391903</v>
      </c>
      <c r="C179" s="9">
        <f t="shared" si="49"/>
        <v>282.27588131455394</v>
      </c>
      <c r="D179" s="9">
        <f t="shared" si="50"/>
        <v>323.9186286568127</v>
      </c>
      <c r="E179" s="9">
        <f t="shared" si="51"/>
        <v>450.8405704923305</v>
      </c>
      <c r="F179" s="9">
        <f t="shared" si="52"/>
        <v>373.48024316109456</v>
      </c>
      <c r="G179" s="9">
        <f t="shared" si="53"/>
        <v>46.161406633733904</v>
      </c>
      <c r="H179" s="9">
        <f t="shared" si="54"/>
        <v>500.8441009075531</v>
      </c>
      <c r="I179" s="9">
        <f t="shared" si="55"/>
        <v>285.29103183860593</v>
      </c>
      <c r="J179" s="9">
        <f t="shared" si="39"/>
        <v>6.08171958337138</v>
      </c>
      <c r="K179" s="9">
        <f t="shared" si="40"/>
        <v>11.61465</v>
      </c>
      <c r="L179" s="60">
        <f t="shared" si="41"/>
        <v>7.85150003433228</v>
      </c>
      <c r="M179" s="9">
        <f t="shared" si="42"/>
        <v>4.74869982993173</v>
      </c>
      <c r="N179" s="9">
        <f t="shared" si="43"/>
        <v>0.05797</v>
      </c>
      <c r="O179" s="60">
        <f t="shared" si="44"/>
        <v>1.29100000858307</v>
      </c>
      <c r="P179" s="9">
        <f t="shared" si="45"/>
        <v>1.90976332900053</v>
      </c>
      <c r="Q179" s="60">
        <f t="shared" si="46"/>
        <v>0.676</v>
      </c>
      <c r="R179" s="9">
        <f t="shared" si="56"/>
        <v>459.8766647896355</v>
      </c>
      <c r="S179" s="9">
        <f t="shared" si="47"/>
        <v>4.846306</v>
      </c>
    </row>
    <row r="180" spans="1:19" ht="12.75">
      <c r="A180" s="6">
        <f t="shared" si="57"/>
        <v>38503</v>
      </c>
      <c r="B180" s="9">
        <f t="shared" si="48"/>
        <v>848.667531723055</v>
      </c>
      <c r="C180" s="9">
        <f t="shared" si="49"/>
        <v>282.27588131455394</v>
      </c>
      <c r="D180" s="9">
        <f t="shared" si="50"/>
        <v>329.92212973873046</v>
      </c>
      <c r="E180" s="9">
        <f t="shared" si="51"/>
        <v>465.0081721785059</v>
      </c>
      <c r="F180" s="9">
        <f t="shared" si="52"/>
        <v>387.3187982230539</v>
      </c>
      <c r="G180" s="9">
        <f t="shared" si="53"/>
        <v>47.28385728200796</v>
      </c>
      <c r="H180" s="9">
        <f t="shared" si="54"/>
        <v>514.3252961082915</v>
      </c>
      <c r="I180" s="9">
        <f t="shared" si="55"/>
        <v>304.0923273889183</v>
      </c>
      <c r="J180" s="9">
        <f t="shared" si="39"/>
        <v>6.74821825649557</v>
      </c>
      <c r="K180" s="9">
        <f t="shared" si="40"/>
        <v>12.29919</v>
      </c>
      <c r="L180" s="60">
        <f t="shared" si="41"/>
        <v>8.3326997756958</v>
      </c>
      <c r="M180" s="9">
        <f t="shared" si="42"/>
        <v>5.11428207480209</v>
      </c>
      <c r="N180" s="9">
        <f t="shared" si="43"/>
        <v>0.062616</v>
      </c>
      <c r="O180" s="60">
        <f t="shared" si="44"/>
        <v>1.23479998111725</v>
      </c>
      <c r="P180" s="9">
        <f t="shared" si="45"/>
        <v>1.82258297230368</v>
      </c>
      <c r="Q180" s="60">
        <f t="shared" si="46"/>
        <v>0.6775</v>
      </c>
      <c r="R180" s="9">
        <f t="shared" si="56"/>
        <v>458.4913312117714</v>
      </c>
      <c r="S180" s="9">
        <f t="shared" si="47"/>
        <v>5.380796</v>
      </c>
    </row>
    <row r="181" spans="1:19" ht="12.75">
      <c r="A181" s="6">
        <f t="shared" si="57"/>
        <v>38533</v>
      </c>
      <c r="B181" s="9">
        <f t="shared" si="48"/>
        <v>873.7716620318935</v>
      </c>
      <c r="C181" s="9">
        <f t="shared" si="49"/>
        <v>281.83344262910794</v>
      </c>
      <c r="D181" s="9">
        <f t="shared" si="50"/>
        <v>332.9225887341465</v>
      </c>
      <c r="E181" s="9">
        <f t="shared" si="51"/>
        <v>465.5270643909855</v>
      </c>
      <c r="F181" s="9">
        <f t="shared" si="52"/>
        <v>400.10229132569594</v>
      </c>
      <c r="G181" s="9">
        <f t="shared" si="53"/>
        <v>48.57289975013307</v>
      </c>
      <c r="H181" s="9">
        <f t="shared" si="54"/>
        <v>512.3994385479162</v>
      </c>
      <c r="I181" s="9">
        <f t="shared" si="55"/>
        <v>312.65820282275104</v>
      </c>
      <c r="J181" s="9">
        <f t="shared" si="39"/>
        <v>6.67332933704395</v>
      </c>
      <c r="K181" s="9">
        <f t="shared" si="40"/>
        <v>11.96239</v>
      </c>
      <c r="L181" s="60">
        <f t="shared" si="41"/>
        <v>8.07940006256104</v>
      </c>
      <c r="M181" s="9">
        <f t="shared" si="42"/>
        <v>5.08714280277843</v>
      </c>
      <c r="N181" s="9">
        <f t="shared" si="43"/>
        <v>0.060226</v>
      </c>
      <c r="O181" s="60">
        <f t="shared" si="44"/>
        <v>1.21070003509521</v>
      </c>
      <c r="P181" s="9">
        <f t="shared" si="45"/>
        <v>1.7925673698379</v>
      </c>
      <c r="Q181" s="60">
        <f t="shared" si="46"/>
        <v>0.6754</v>
      </c>
      <c r="R181" s="9">
        <f t="shared" si="56"/>
        <v>469.53412366713593</v>
      </c>
      <c r="S181" s="9">
        <f t="shared" si="47"/>
        <v>5.448378</v>
      </c>
    </row>
    <row r="182" spans="1:19" ht="12.75">
      <c r="A182" s="6">
        <f t="shared" si="57"/>
        <v>38564</v>
      </c>
      <c r="B182" s="9">
        <f t="shared" si="48"/>
        <v>936.4294331741069</v>
      </c>
      <c r="C182" s="9">
        <f t="shared" si="49"/>
        <v>284.266855399061</v>
      </c>
      <c r="D182" s="9">
        <f t="shared" si="50"/>
        <v>344.6263757443775</v>
      </c>
      <c r="E182" s="9">
        <f t="shared" si="51"/>
        <v>482.72012502594146</v>
      </c>
      <c r="F182" s="9">
        <f t="shared" si="52"/>
        <v>413.61643675473505</v>
      </c>
      <c r="G182" s="9">
        <f t="shared" si="53"/>
        <v>49.896199836385115</v>
      </c>
      <c r="H182" s="9">
        <f t="shared" si="54"/>
        <v>538.0411667435784</v>
      </c>
      <c r="I182" s="9">
        <f t="shared" si="55"/>
        <v>333.12495270532395</v>
      </c>
      <c r="J182" s="9">
        <f t="shared" si="39"/>
        <v>6.56845333722225</v>
      </c>
      <c r="K182" s="9">
        <f t="shared" si="40"/>
        <v>11.56501</v>
      </c>
      <c r="L182" s="60">
        <f t="shared" si="41"/>
        <v>7.97870016098022</v>
      </c>
      <c r="M182" s="9">
        <f t="shared" si="42"/>
        <v>4.99261649816043</v>
      </c>
      <c r="N182" s="9">
        <f t="shared" si="43"/>
        <v>0.0586</v>
      </c>
      <c r="O182" s="60">
        <f t="shared" si="44"/>
        <v>1.2146999835968</v>
      </c>
      <c r="P182" s="9">
        <f t="shared" si="45"/>
        <v>1.76068997972371</v>
      </c>
      <c r="Q182" s="60">
        <f t="shared" si="46"/>
        <v>0.6899</v>
      </c>
      <c r="R182" s="9">
        <f t="shared" si="56"/>
        <v>492.01456335758064</v>
      </c>
      <c r="S182" s="9">
        <f t="shared" si="47"/>
        <v>5.358069</v>
      </c>
    </row>
    <row r="183" spans="1:19" ht="12.75">
      <c r="A183" s="6">
        <f t="shared" si="57"/>
        <v>38595</v>
      </c>
      <c r="B183" s="9">
        <f t="shared" si="48"/>
        <v>955.6599801351234</v>
      </c>
      <c r="C183" s="9">
        <f t="shared" si="49"/>
        <v>285.37295211267605</v>
      </c>
      <c r="D183" s="9">
        <f t="shared" si="50"/>
        <v>347.38412352739</v>
      </c>
      <c r="E183" s="9">
        <f t="shared" si="51"/>
        <v>478.1158912443138</v>
      </c>
      <c r="F183" s="9">
        <f t="shared" si="52"/>
        <v>417.61456628477947</v>
      </c>
      <c r="G183" s="9">
        <f t="shared" si="53"/>
        <v>52.051452678153076</v>
      </c>
      <c r="H183" s="9">
        <f t="shared" si="54"/>
        <v>533.986309798493</v>
      </c>
      <c r="I183" s="9">
        <f t="shared" si="55"/>
        <v>329.2520726146272</v>
      </c>
      <c r="J183" s="9">
        <f t="shared" si="39"/>
        <v>6.44613390772974</v>
      </c>
      <c r="K183" s="9">
        <f t="shared" si="40"/>
        <v>11.59418</v>
      </c>
      <c r="L183" s="60">
        <f t="shared" si="41"/>
        <v>7.92810010910034</v>
      </c>
      <c r="M183" s="9">
        <f t="shared" si="42"/>
        <v>4.84217922122326</v>
      </c>
      <c r="N183" s="9">
        <f t="shared" si="43"/>
        <v>0.058005</v>
      </c>
      <c r="O183" s="60">
        <f t="shared" si="44"/>
        <v>1.22990000247955</v>
      </c>
      <c r="P183" s="9">
        <f t="shared" si="45"/>
        <v>1.79862537982926</v>
      </c>
      <c r="Q183" s="60">
        <f t="shared" si="46"/>
        <v>0.6838</v>
      </c>
      <c r="R183" s="9">
        <f t="shared" si="56"/>
        <v>492.76078044924867</v>
      </c>
      <c r="S183" s="9">
        <f t="shared" si="47"/>
        <v>5.426117</v>
      </c>
    </row>
    <row r="184" spans="1:19" ht="12.75">
      <c r="A184" s="6">
        <f t="shared" si="57"/>
        <v>38625</v>
      </c>
      <c r="B184" s="9">
        <f t="shared" si="48"/>
        <v>1051.0233550617163</v>
      </c>
      <c r="C184" s="9">
        <f t="shared" si="49"/>
        <v>286.4790488262911</v>
      </c>
      <c r="D184" s="9">
        <f t="shared" si="50"/>
        <v>356.50730319329693</v>
      </c>
      <c r="E184" s="9">
        <f t="shared" si="51"/>
        <v>481.87640595614585</v>
      </c>
      <c r="F184" s="9">
        <f t="shared" si="52"/>
        <v>432.4117371989716</v>
      </c>
      <c r="G184" s="9">
        <f t="shared" si="53"/>
        <v>56.918382587569546</v>
      </c>
      <c r="H184" s="9">
        <f t="shared" si="54"/>
        <v>547.2797454237814</v>
      </c>
      <c r="I184" s="9">
        <f t="shared" si="55"/>
        <v>343.8703031699536</v>
      </c>
      <c r="J184" s="9">
        <f t="shared" si="39"/>
        <v>6.35738562181974</v>
      </c>
      <c r="K184" s="9">
        <f t="shared" si="40"/>
        <v>11.2474</v>
      </c>
      <c r="L184" s="60">
        <f t="shared" si="41"/>
        <v>7.66510009765625</v>
      </c>
      <c r="M184" s="9">
        <f t="shared" si="42"/>
        <v>4.85501664384616</v>
      </c>
      <c r="N184" s="9">
        <f t="shared" si="43"/>
        <v>0.056094</v>
      </c>
      <c r="O184" s="60">
        <f t="shared" si="44"/>
        <v>1.20570003986359</v>
      </c>
      <c r="P184" s="9">
        <f t="shared" si="45"/>
        <v>1.76918563264841</v>
      </c>
      <c r="Q184" s="60">
        <f t="shared" si="46"/>
        <v>0.6815</v>
      </c>
      <c r="R184" s="9">
        <f t="shared" si="56"/>
        <v>510.11802054058614</v>
      </c>
      <c r="S184" s="9">
        <f t="shared" si="47"/>
        <v>5.47781</v>
      </c>
    </row>
    <row r="185" spans="1:19" ht="12.75">
      <c r="A185" s="6">
        <f t="shared" si="57"/>
        <v>38656</v>
      </c>
      <c r="B185" s="9">
        <f t="shared" si="48"/>
        <v>1026.068395123616</v>
      </c>
      <c r="C185" s="9">
        <f t="shared" si="49"/>
        <v>286.70026816901407</v>
      </c>
      <c r="D185" s="9">
        <f t="shared" si="50"/>
        <v>347.9287583478552</v>
      </c>
      <c r="E185" s="9">
        <f t="shared" si="51"/>
        <v>473.73496554260055</v>
      </c>
      <c r="F185" s="9">
        <f t="shared" si="52"/>
        <v>419.9891863455697</v>
      </c>
      <c r="G185" s="9">
        <f t="shared" si="53"/>
        <v>57.05340037259859</v>
      </c>
      <c r="H185" s="9">
        <f t="shared" si="54"/>
        <v>538.4198584833107</v>
      </c>
      <c r="I185" s="9">
        <f t="shared" si="55"/>
        <v>336.027056304355</v>
      </c>
      <c r="J185" s="9">
        <f t="shared" si="39"/>
        <v>6.70045039373997</v>
      </c>
      <c r="K185" s="9">
        <f t="shared" si="40"/>
        <v>11.86196</v>
      </c>
      <c r="L185" s="60">
        <f t="shared" si="41"/>
        <v>8.02579975128174</v>
      </c>
      <c r="M185" s="9">
        <f t="shared" si="42"/>
        <v>5.00642507679894</v>
      </c>
      <c r="N185" s="9">
        <f t="shared" si="43"/>
        <v>0.057564</v>
      </c>
      <c r="O185" s="60">
        <f t="shared" si="44"/>
        <v>1.19780004024506</v>
      </c>
      <c r="P185" s="9">
        <f t="shared" si="45"/>
        <v>1.77032231261095</v>
      </c>
      <c r="Q185" s="60">
        <f t="shared" si="46"/>
        <v>0.6766</v>
      </c>
      <c r="R185" s="9">
        <f t="shared" si="56"/>
        <v>475.66110488303934</v>
      </c>
      <c r="S185" s="9">
        <f t="shared" si="47"/>
        <v>5.680776</v>
      </c>
    </row>
    <row r="186" spans="1:19" ht="12.75">
      <c r="A186" s="6">
        <f t="shared" si="57"/>
        <v>38686</v>
      </c>
      <c r="B186" s="9">
        <f t="shared" si="48"/>
        <v>1048.0399476469497</v>
      </c>
      <c r="C186" s="9">
        <f t="shared" si="49"/>
        <v>286.4790488262911</v>
      </c>
      <c r="D186" s="9">
        <f t="shared" si="50"/>
        <v>359.71103158723025</v>
      </c>
      <c r="E186" s="9">
        <f t="shared" si="51"/>
        <v>491.3897621552962</v>
      </c>
      <c r="F186" s="9">
        <f t="shared" si="52"/>
        <v>430.3323006780457</v>
      </c>
      <c r="G186" s="9">
        <f t="shared" si="53"/>
        <v>62.36039601303362</v>
      </c>
      <c r="H186" s="9">
        <f t="shared" si="54"/>
        <v>561.8489463159518</v>
      </c>
      <c r="I186" s="9">
        <f t="shared" si="55"/>
        <v>354.0470949308972</v>
      </c>
      <c r="J186" s="9">
        <f t="shared" si="39"/>
        <v>6.45703601760686</v>
      </c>
      <c r="K186" s="9">
        <f t="shared" si="40"/>
        <v>11.17141</v>
      </c>
      <c r="L186" s="60">
        <f t="shared" si="41"/>
        <v>7.6121997833252</v>
      </c>
      <c r="M186" s="9">
        <f t="shared" si="42"/>
        <v>4.77883081351638</v>
      </c>
      <c r="N186" s="9">
        <f t="shared" si="43"/>
        <v>0.053961</v>
      </c>
      <c r="O186" s="60">
        <f t="shared" si="44"/>
        <v>1.17890000343323</v>
      </c>
      <c r="P186" s="9">
        <f t="shared" si="45"/>
        <v>1.73011447258331</v>
      </c>
      <c r="Q186" s="60">
        <f t="shared" si="46"/>
        <v>0.6814</v>
      </c>
      <c r="R186" s="9">
        <f t="shared" si="56"/>
        <v>493.8713720759638</v>
      </c>
      <c r="S186" s="9">
        <f t="shared" si="47"/>
        <v>5.525296</v>
      </c>
    </row>
    <row r="187" spans="1:19" ht="12.75">
      <c r="A187" s="6">
        <f t="shared" si="57"/>
        <v>38717</v>
      </c>
      <c r="B187" s="9">
        <f t="shared" si="48"/>
        <v>1132.37093057102</v>
      </c>
      <c r="C187" s="9">
        <f t="shared" si="49"/>
        <v>286.4790488262911</v>
      </c>
      <c r="D187" s="9">
        <f t="shared" si="50"/>
        <v>367.7720640686071</v>
      </c>
      <c r="E187" s="9">
        <f t="shared" si="51"/>
        <v>491.43711543117087</v>
      </c>
      <c r="F187" s="9">
        <f t="shared" si="52"/>
        <v>446.0968552723876</v>
      </c>
      <c r="G187" s="9">
        <f t="shared" si="53"/>
        <v>67.55681963510793</v>
      </c>
      <c r="H187" s="9">
        <f t="shared" si="54"/>
        <v>565.7583448700206</v>
      </c>
      <c r="I187" s="9">
        <f t="shared" si="55"/>
        <v>368.69463966399167</v>
      </c>
      <c r="J187" s="9">
        <f t="shared" si="39"/>
        <v>6.34223454963325</v>
      </c>
      <c r="K187" s="9">
        <f t="shared" si="40"/>
        <v>10.88823</v>
      </c>
      <c r="L187" s="60">
        <f t="shared" si="41"/>
        <v>7.48129987716675</v>
      </c>
      <c r="M187" s="9">
        <f t="shared" si="42"/>
        <v>4.65254955896271</v>
      </c>
      <c r="N187" s="9">
        <f t="shared" si="43"/>
        <v>0.053736</v>
      </c>
      <c r="O187" s="60">
        <f t="shared" si="44"/>
        <v>1.17960000038147</v>
      </c>
      <c r="P187" s="9">
        <f t="shared" si="45"/>
        <v>1.71678068986456</v>
      </c>
      <c r="Q187" s="60">
        <f t="shared" si="46"/>
        <v>0.6871</v>
      </c>
      <c r="R187" s="9">
        <f t="shared" si="56"/>
        <v>491.86409943792444</v>
      </c>
      <c r="S187" s="9">
        <f t="shared" si="47"/>
        <v>5.429494</v>
      </c>
    </row>
    <row r="188" spans="1:19" ht="12.75">
      <c r="A188" s="6">
        <f t="shared" si="57"/>
        <v>38748</v>
      </c>
      <c r="B188" s="9">
        <f t="shared" si="48"/>
        <v>1236.9766530512752</v>
      </c>
      <c r="C188" s="9">
        <f t="shared" si="49"/>
        <v>288.47002291079815</v>
      </c>
      <c r="D188" s="9">
        <f t="shared" si="50"/>
        <v>384.26599479805213</v>
      </c>
      <c r="E188" s="9">
        <f t="shared" si="51"/>
        <v>504.3504368381248</v>
      </c>
      <c r="F188" s="9">
        <f t="shared" si="52"/>
        <v>457.4950315641809</v>
      </c>
      <c r="G188" s="9">
        <f t="shared" si="53"/>
        <v>69.81434215938701</v>
      </c>
      <c r="H188" s="9">
        <f t="shared" si="54"/>
        <v>579.9135709890792</v>
      </c>
      <c r="I188" s="9">
        <f t="shared" si="55"/>
        <v>386.8210274005758</v>
      </c>
      <c r="J188" s="9">
        <f t="shared" si="39"/>
        <v>6.08655185152352</v>
      </c>
      <c r="K188" s="9">
        <f t="shared" si="40"/>
        <v>10.81806</v>
      </c>
      <c r="L188" s="60">
        <f t="shared" si="41"/>
        <v>7.39090013504028</v>
      </c>
      <c r="M188" s="9">
        <f t="shared" si="42"/>
        <v>4.60406177466718</v>
      </c>
      <c r="N188" s="9">
        <f t="shared" si="43"/>
        <v>0.051993</v>
      </c>
      <c r="O188" s="60">
        <f t="shared" si="44"/>
        <v>1.21430003643036</v>
      </c>
      <c r="P188" s="9">
        <f t="shared" si="45"/>
        <v>1.77737124323668</v>
      </c>
      <c r="Q188" s="60">
        <f t="shared" si="46"/>
        <v>0.6832</v>
      </c>
      <c r="R188" s="9">
        <f t="shared" si="56"/>
        <v>520.8510381364697</v>
      </c>
      <c r="S188" s="9">
        <f t="shared" si="47"/>
        <v>5.323706</v>
      </c>
    </row>
    <row r="189" spans="1:19" ht="12.75">
      <c r="A189" s="6">
        <f t="shared" si="57"/>
        <v>38776</v>
      </c>
      <c r="B189" s="9">
        <f t="shared" si="48"/>
        <v>1197.11708690357</v>
      </c>
      <c r="C189" s="9">
        <f t="shared" si="49"/>
        <v>288.6912422535211</v>
      </c>
      <c r="D189" s="9">
        <f t="shared" si="50"/>
        <v>383.8551839657603</v>
      </c>
      <c r="E189" s="9">
        <f t="shared" si="51"/>
        <v>505.48724776280795</v>
      </c>
      <c r="F189" s="9">
        <f t="shared" si="52"/>
        <v>461.3777180266547</v>
      </c>
      <c r="G189" s="9">
        <f t="shared" si="53"/>
        <v>67.95097093301881</v>
      </c>
      <c r="H189" s="9">
        <f t="shared" si="54"/>
        <v>587.5749884633138</v>
      </c>
      <c r="I189" s="9">
        <f t="shared" si="55"/>
        <v>395.1305742102048</v>
      </c>
      <c r="J189" s="9">
        <f t="shared" si="39"/>
        <v>6.1689172590721</v>
      </c>
      <c r="K189" s="9">
        <f t="shared" si="40"/>
        <v>10.80376</v>
      </c>
      <c r="L189" s="60">
        <f t="shared" si="41"/>
        <v>7.35519981384277</v>
      </c>
      <c r="M189" s="9">
        <f t="shared" si="42"/>
        <v>4.58267895728044</v>
      </c>
      <c r="N189" s="9">
        <f t="shared" si="43"/>
        <v>0.053263</v>
      </c>
      <c r="O189" s="60">
        <f t="shared" si="44"/>
        <v>1.19229996204376</v>
      </c>
      <c r="P189" s="9">
        <f t="shared" si="45"/>
        <v>1.75132186515955</v>
      </c>
      <c r="Q189" s="60">
        <f t="shared" si="46"/>
        <v>0.6808</v>
      </c>
      <c r="R189" s="9">
        <f t="shared" si="56"/>
        <v>526.3177539675988</v>
      </c>
      <c r="S189" s="9">
        <f t="shared" si="47"/>
        <v>5.42139</v>
      </c>
    </row>
    <row r="190" spans="1:19" ht="12.75">
      <c r="A190" s="6">
        <f t="shared" si="57"/>
        <v>38807</v>
      </c>
      <c r="B190" s="9">
        <f t="shared" si="48"/>
        <v>1282.4301081016679</v>
      </c>
      <c r="C190" s="9">
        <f t="shared" si="49"/>
        <v>290.2397776525821</v>
      </c>
      <c r="D190" s="9">
        <f t="shared" si="50"/>
        <v>392.4689979394883</v>
      </c>
      <c r="E190" s="9">
        <f t="shared" si="51"/>
        <v>511.63619524902197</v>
      </c>
      <c r="F190" s="9">
        <f t="shared" si="52"/>
        <v>478.7467851297643</v>
      </c>
      <c r="G190" s="9">
        <f t="shared" si="53"/>
        <v>71.53284181827841</v>
      </c>
      <c r="H190" s="9">
        <f t="shared" si="54"/>
        <v>590.345523765575</v>
      </c>
      <c r="I190" s="9">
        <f t="shared" si="55"/>
        <v>406.9953172305332</v>
      </c>
      <c r="J190" s="9">
        <f t="shared" si="39"/>
        <v>6.16427064390848</v>
      </c>
      <c r="K190" s="9">
        <f t="shared" si="40"/>
        <v>10.69227</v>
      </c>
      <c r="L190" s="60">
        <f t="shared" si="41"/>
        <v>7.46000003814697</v>
      </c>
      <c r="M190" s="9">
        <f t="shared" si="42"/>
        <v>4.39573380933693</v>
      </c>
      <c r="N190" s="9">
        <f t="shared" si="43"/>
        <v>0.052246</v>
      </c>
      <c r="O190" s="60">
        <f t="shared" si="44"/>
        <v>1.21019995212555</v>
      </c>
      <c r="P190" s="9">
        <f t="shared" si="45"/>
        <v>1.73455627218195</v>
      </c>
      <c r="Q190" s="60">
        <f t="shared" si="46"/>
        <v>0.6977</v>
      </c>
      <c r="R190" s="9">
        <f t="shared" si="56"/>
        <v>522.5670371652348</v>
      </c>
      <c r="S190" s="9">
        <f t="shared" si="47"/>
        <v>5.284034</v>
      </c>
    </row>
    <row r="191" spans="1:19" ht="12.75">
      <c r="A191" s="6">
        <f t="shared" si="57"/>
        <v>38837</v>
      </c>
      <c r="B191" s="9">
        <f t="shared" si="48"/>
        <v>1336.6473224329375</v>
      </c>
      <c r="C191" s="9">
        <f t="shared" si="49"/>
        <v>291.56709370892025</v>
      </c>
      <c r="D191" s="9">
        <f t="shared" si="50"/>
        <v>404.5941268456684</v>
      </c>
      <c r="E191" s="9">
        <f t="shared" si="51"/>
        <v>518.3773079114375</v>
      </c>
      <c r="F191" s="9">
        <f t="shared" si="52"/>
        <v>484.26028758475616</v>
      </c>
      <c r="G191" s="9">
        <f t="shared" si="53"/>
        <v>70.88949465191176</v>
      </c>
      <c r="H191" s="9">
        <f t="shared" si="54"/>
        <v>604.034379326258</v>
      </c>
      <c r="I191" s="9">
        <f t="shared" si="55"/>
        <v>409.70926471179774</v>
      </c>
      <c r="J191" s="9">
        <f t="shared" si="39"/>
        <v>6.05573176055818</v>
      </c>
      <c r="K191" s="9">
        <f t="shared" si="40"/>
        <v>11.00693</v>
      </c>
      <c r="L191" s="60">
        <f t="shared" si="41"/>
        <v>7.62779998779297</v>
      </c>
      <c r="M191" s="9">
        <f t="shared" si="42"/>
        <v>4.59450667911655</v>
      </c>
      <c r="N191" s="9">
        <f t="shared" si="43"/>
        <v>0.053025</v>
      </c>
      <c r="O191" s="60">
        <f t="shared" si="44"/>
        <v>1.25960004329681</v>
      </c>
      <c r="P191" s="9">
        <f t="shared" si="45"/>
        <v>1.81760463130658</v>
      </c>
      <c r="Q191" s="60">
        <f t="shared" si="46"/>
        <v>0.693</v>
      </c>
      <c r="R191" s="9">
        <f t="shared" si="56"/>
        <v>550.8778568771706</v>
      </c>
      <c r="S191" s="9">
        <f t="shared" si="47"/>
        <v>5.404038</v>
      </c>
    </row>
    <row r="192" spans="1:19" ht="12.75">
      <c r="A192" s="6">
        <f t="shared" si="57"/>
        <v>38868</v>
      </c>
      <c r="B192" s="9">
        <f t="shared" si="48"/>
        <v>1300.9583112337916</v>
      </c>
      <c r="C192" s="9">
        <f t="shared" si="49"/>
        <v>293.3368484507042</v>
      </c>
      <c r="D192" s="9">
        <f t="shared" si="50"/>
        <v>391.13602358958275</v>
      </c>
      <c r="E192" s="9">
        <f t="shared" si="51"/>
        <v>503.2505116230703</v>
      </c>
      <c r="F192" s="9">
        <f t="shared" si="52"/>
        <v>461.89501987374376</v>
      </c>
      <c r="G192" s="9">
        <f t="shared" si="53"/>
        <v>64.85604462463567</v>
      </c>
      <c r="H192" s="9">
        <f t="shared" si="54"/>
        <v>603.7204853099528</v>
      </c>
      <c r="I192" s="9">
        <f t="shared" si="55"/>
        <v>388.0965349960157</v>
      </c>
      <c r="J192" s="9">
        <f t="shared" si="39"/>
        <v>6.69723633981728</v>
      </c>
      <c r="K192" s="9">
        <f t="shared" si="40"/>
        <v>12.53293</v>
      </c>
      <c r="L192" s="60">
        <f t="shared" si="41"/>
        <v>8.60260009765625</v>
      </c>
      <c r="M192" s="9">
        <f t="shared" si="42"/>
        <v>5.04758544014163</v>
      </c>
      <c r="N192" s="9">
        <f t="shared" si="43"/>
        <v>0.05974</v>
      </c>
      <c r="O192" s="60">
        <f t="shared" si="44"/>
        <v>1.28450000286102</v>
      </c>
      <c r="P192" s="9">
        <f t="shared" si="45"/>
        <v>1.87135782316611</v>
      </c>
      <c r="Q192" s="60">
        <f t="shared" si="46"/>
        <v>0.6864</v>
      </c>
      <c r="R192" s="9">
        <f t="shared" si="56"/>
        <v>524.3144205137221</v>
      </c>
      <c r="S192" s="9">
        <f t="shared" si="47"/>
        <v>6.083445</v>
      </c>
    </row>
    <row r="193" spans="1:19" ht="12.75">
      <c r="A193" s="6">
        <f t="shared" si="57"/>
        <v>38898</v>
      </c>
      <c r="B193" s="9">
        <f t="shared" si="48"/>
        <v>1344.8268310950896</v>
      </c>
      <c r="C193" s="9">
        <f t="shared" si="49"/>
        <v>295.54904187793426</v>
      </c>
      <c r="D193" s="9">
        <f t="shared" si="50"/>
        <v>391.18261857878343</v>
      </c>
      <c r="E193" s="9">
        <f t="shared" si="51"/>
        <v>503.79515737155197</v>
      </c>
      <c r="F193" s="9">
        <f t="shared" si="52"/>
        <v>472.00286415712003</v>
      </c>
      <c r="G193" s="9">
        <f t="shared" si="53"/>
        <v>65.01475341852851</v>
      </c>
      <c r="H193" s="9">
        <f t="shared" si="54"/>
        <v>617.779668512537</v>
      </c>
      <c r="I193" s="9">
        <f t="shared" si="55"/>
        <v>387.4454875595406</v>
      </c>
      <c r="J193" s="9">
        <f t="shared" si="39"/>
        <v>7.13146201379703</v>
      </c>
      <c r="K193" s="9">
        <f t="shared" si="40"/>
        <v>13.18918</v>
      </c>
      <c r="L193" s="60">
        <f t="shared" si="41"/>
        <v>9.11900043487549</v>
      </c>
      <c r="M193" s="9">
        <f t="shared" si="42"/>
        <v>5.29835603938679</v>
      </c>
      <c r="N193" s="9">
        <f t="shared" si="43"/>
        <v>0.062387</v>
      </c>
      <c r="O193" s="60">
        <f t="shared" si="44"/>
        <v>1.27869999408722</v>
      </c>
      <c r="P193" s="9">
        <f t="shared" si="45"/>
        <v>1.84943594125641</v>
      </c>
      <c r="Q193" s="60">
        <f t="shared" si="46"/>
        <v>0.6914</v>
      </c>
      <c r="R193" s="9">
        <f t="shared" si="56"/>
        <v>537.8614685795181</v>
      </c>
      <c r="S193" s="9">
        <f t="shared" si="47"/>
        <v>6.412799</v>
      </c>
    </row>
    <row r="194" spans="1:19" ht="12.75">
      <c r="A194" s="6">
        <f t="shared" si="57"/>
        <v>38929</v>
      </c>
      <c r="B194" s="9">
        <f t="shared" si="48"/>
        <v>1325.2047119108847</v>
      </c>
      <c r="C194" s="9">
        <f t="shared" si="49"/>
        <v>298.42489333333333</v>
      </c>
      <c r="D194" s="9">
        <f t="shared" si="50"/>
        <v>393.70888166064947</v>
      </c>
      <c r="E194" s="9">
        <f t="shared" si="51"/>
        <v>506.7902105326656</v>
      </c>
      <c r="F194" s="9">
        <f t="shared" si="52"/>
        <v>480.01227495908404</v>
      </c>
      <c r="G194" s="9">
        <f t="shared" si="53"/>
        <v>64.81193322406097</v>
      </c>
      <c r="H194" s="9">
        <f t="shared" si="54"/>
        <v>601.030033840948</v>
      </c>
      <c r="I194" s="9">
        <f t="shared" si="55"/>
        <v>387.35413640091474</v>
      </c>
      <c r="J194" s="9">
        <f t="shared" si="39"/>
        <v>6.93354761920999</v>
      </c>
      <c r="K194" s="9">
        <f t="shared" si="40"/>
        <v>12.94499</v>
      </c>
      <c r="L194" s="60">
        <f t="shared" si="41"/>
        <v>8.847900390625</v>
      </c>
      <c r="M194" s="9">
        <f t="shared" si="42"/>
        <v>5.31277785556135</v>
      </c>
      <c r="N194" s="9">
        <f t="shared" si="43"/>
        <v>0.060587</v>
      </c>
      <c r="O194" s="60">
        <f t="shared" si="44"/>
        <v>1.27610003948212</v>
      </c>
      <c r="P194" s="9">
        <f t="shared" si="45"/>
        <v>1.86700812672497</v>
      </c>
      <c r="Q194" s="60">
        <f t="shared" si="46"/>
        <v>0.6835</v>
      </c>
      <c r="R194" s="9">
        <f t="shared" si="56"/>
        <v>561.1287764506538</v>
      </c>
      <c r="S194" s="9">
        <f t="shared" si="47"/>
        <v>6.134152</v>
      </c>
    </row>
    <row r="195" spans="1:19" ht="12.75">
      <c r="A195" s="6">
        <f t="shared" si="57"/>
        <v>38960</v>
      </c>
      <c r="B195" s="9">
        <f t="shared" si="48"/>
        <v>1397.3348015949823</v>
      </c>
      <c r="C195" s="9">
        <f t="shared" si="49"/>
        <v>300.85830610328634</v>
      </c>
      <c r="D195" s="9">
        <f t="shared" si="50"/>
        <v>404.12996524748996</v>
      </c>
      <c r="E195" s="9">
        <f t="shared" si="51"/>
        <v>518.5776870367179</v>
      </c>
      <c r="F195" s="9">
        <f t="shared" si="52"/>
        <v>481.48234743979475</v>
      </c>
      <c r="G195" s="9">
        <f t="shared" si="53"/>
        <v>67.67980322625395</v>
      </c>
      <c r="H195" s="9">
        <f t="shared" si="54"/>
        <v>606.4971735117679</v>
      </c>
      <c r="I195" s="9">
        <f t="shared" si="55"/>
        <v>399.4615735441595</v>
      </c>
      <c r="J195" s="9">
        <f t="shared" si="39"/>
        <v>7.21031294488116</v>
      </c>
      <c r="K195" s="9">
        <f t="shared" si="40"/>
        <v>13.71352</v>
      </c>
      <c r="L195" s="60">
        <f t="shared" si="41"/>
        <v>9.22920036315918</v>
      </c>
      <c r="M195" s="9">
        <f t="shared" si="42"/>
        <v>5.50569712720057</v>
      </c>
      <c r="N195" s="9">
        <f t="shared" si="43"/>
        <v>0.061474</v>
      </c>
      <c r="O195" s="60">
        <f t="shared" si="44"/>
        <v>1.27999997138977</v>
      </c>
      <c r="P195" s="9">
        <f t="shared" si="45"/>
        <v>1.90193166880789</v>
      </c>
      <c r="Q195" s="60">
        <f t="shared" si="46"/>
        <v>0.673</v>
      </c>
      <c r="R195" s="9">
        <f t="shared" si="56"/>
        <v>575.046107827741</v>
      </c>
      <c r="S195" s="9">
        <f t="shared" si="47"/>
        <v>6.497149</v>
      </c>
    </row>
    <row r="196" spans="1:19" ht="12.75">
      <c r="A196" s="6">
        <f t="shared" si="57"/>
        <v>38990</v>
      </c>
      <c r="B196" s="9">
        <f t="shared" si="48"/>
        <v>1430.003112786677</v>
      </c>
      <c r="C196" s="9">
        <f t="shared" si="49"/>
        <v>301.5219641314554</v>
      </c>
      <c r="D196" s="9">
        <f t="shared" si="50"/>
        <v>409.0651594661348</v>
      </c>
      <c r="E196" s="9">
        <f t="shared" si="51"/>
        <v>531.8096876827163</v>
      </c>
      <c r="F196" s="9">
        <f t="shared" si="52"/>
        <v>486.5282324058924</v>
      </c>
      <c r="G196" s="9">
        <f t="shared" si="53"/>
        <v>67.62453818256814</v>
      </c>
      <c r="H196" s="9">
        <f t="shared" si="54"/>
        <v>617.8814797723431</v>
      </c>
      <c r="I196" s="9">
        <f t="shared" si="55"/>
        <v>409.330225576007</v>
      </c>
      <c r="J196" s="9">
        <f t="shared" si="39"/>
        <v>7.76783963471595</v>
      </c>
      <c r="K196" s="9">
        <f t="shared" si="40"/>
        <v>14.50944</v>
      </c>
      <c r="L196" s="60">
        <f t="shared" si="41"/>
        <v>9.84029960632324</v>
      </c>
      <c r="M196" s="9">
        <f t="shared" si="42"/>
        <v>5.79693647222806</v>
      </c>
      <c r="N196" s="9">
        <f t="shared" si="43"/>
        <v>0.065795</v>
      </c>
      <c r="O196" s="60">
        <f t="shared" si="44"/>
        <v>1.2668000459671</v>
      </c>
      <c r="P196" s="9">
        <f t="shared" si="45"/>
        <v>1.86788562939235</v>
      </c>
      <c r="Q196" s="60">
        <f t="shared" si="46"/>
        <v>0.6782</v>
      </c>
      <c r="R196" s="9">
        <f t="shared" si="56"/>
        <v>580.0314359811548</v>
      </c>
      <c r="S196" s="9">
        <f t="shared" si="47"/>
        <v>6.963133</v>
      </c>
    </row>
    <row r="197" spans="1:19" ht="12.75">
      <c r="A197" s="6">
        <f t="shared" si="57"/>
        <v>39021</v>
      </c>
      <c r="B197" s="9">
        <f t="shared" si="48"/>
        <v>1495.3894586269791</v>
      </c>
      <c r="C197" s="9">
        <f t="shared" si="49"/>
        <v>302.18562215962436</v>
      </c>
      <c r="D197" s="9">
        <f t="shared" si="50"/>
        <v>424.1625320651019</v>
      </c>
      <c r="E197" s="9">
        <f t="shared" si="51"/>
        <v>549.0186988948091</v>
      </c>
      <c r="F197" s="9">
        <f t="shared" si="52"/>
        <v>500.57283142389576</v>
      </c>
      <c r="G197" s="9">
        <f t="shared" si="53"/>
        <v>68.76426439836764</v>
      </c>
      <c r="H197" s="9">
        <f t="shared" si="54"/>
        <v>646.2436548223354</v>
      </c>
      <c r="I197" s="9">
        <f t="shared" si="55"/>
        <v>427.36798905422285</v>
      </c>
      <c r="J197" s="9">
        <f t="shared" si="39"/>
        <v>7.38193400172351</v>
      </c>
      <c r="K197" s="9">
        <f t="shared" si="40"/>
        <v>14.07995</v>
      </c>
      <c r="L197" s="60">
        <f t="shared" si="41"/>
        <v>9.42230033874512</v>
      </c>
      <c r="M197" s="9">
        <f t="shared" si="42"/>
        <v>5.71256236371771</v>
      </c>
      <c r="N197" s="9">
        <f t="shared" si="43"/>
        <v>0.063012</v>
      </c>
      <c r="O197" s="60">
        <f t="shared" si="44"/>
        <v>1.27639997005463</v>
      </c>
      <c r="P197" s="9">
        <f t="shared" si="45"/>
        <v>1.90735200844583</v>
      </c>
      <c r="Q197" s="60">
        <f t="shared" si="46"/>
        <v>0.6692</v>
      </c>
      <c r="R197" s="9">
        <f t="shared" si="56"/>
        <v>605.8637662216905</v>
      </c>
      <c r="S197" s="9">
        <f t="shared" si="47"/>
        <v>6.588561</v>
      </c>
    </row>
    <row r="198" spans="1:19" ht="12.75">
      <c r="A198" s="6">
        <f t="shared" si="57"/>
        <v>39051</v>
      </c>
      <c r="B198" s="9">
        <f t="shared" si="48"/>
        <v>1535.3919797133085</v>
      </c>
      <c r="C198" s="9">
        <f t="shared" si="49"/>
        <v>301.9644028169014</v>
      </c>
      <c r="D198" s="9">
        <f t="shared" si="50"/>
        <v>434.7693001611452</v>
      </c>
      <c r="E198" s="9">
        <f t="shared" si="51"/>
        <v>559.1669212943707</v>
      </c>
      <c r="F198" s="9">
        <f t="shared" si="52"/>
        <v>496.05740004676227</v>
      </c>
      <c r="G198" s="9">
        <f t="shared" si="53"/>
        <v>68.23987544818964</v>
      </c>
      <c r="H198" s="9">
        <f t="shared" si="54"/>
        <v>654.5237271189053</v>
      </c>
      <c r="I198" s="9">
        <f t="shared" si="55"/>
        <v>430.1132958884484</v>
      </c>
      <c r="J198" s="9">
        <f t="shared" si="39"/>
        <v>7.17591993984859</v>
      </c>
      <c r="K198" s="9">
        <f t="shared" si="40"/>
        <v>14.11754</v>
      </c>
      <c r="L198" s="60">
        <f t="shared" si="41"/>
        <v>9.51239967346191</v>
      </c>
      <c r="M198" s="9">
        <f t="shared" si="42"/>
        <v>5.66517745577805</v>
      </c>
      <c r="N198" s="9">
        <f t="shared" si="43"/>
        <v>0.062048</v>
      </c>
      <c r="O198" s="60">
        <f t="shared" si="44"/>
        <v>1.32560002803802</v>
      </c>
      <c r="P198" s="9">
        <f t="shared" si="45"/>
        <v>1.96734942794402</v>
      </c>
      <c r="Q198" s="60">
        <f t="shared" si="46"/>
        <v>0.6738</v>
      </c>
      <c r="R198" s="9">
        <f t="shared" si="56"/>
        <v>626.8963620019848</v>
      </c>
      <c r="S198" s="9">
        <f t="shared" si="47"/>
        <v>6.284204</v>
      </c>
    </row>
    <row r="199" spans="1:19" ht="12.75">
      <c r="A199" s="6">
        <f t="shared" si="57"/>
        <v>39082</v>
      </c>
      <c r="B199" s="9">
        <f t="shared" si="48"/>
        <v>1599.2306829572005</v>
      </c>
      <c r="C199" s="9">
        <f t="shared" si="49"/>
        <v>303.07049953051643</v>
      </c>
      <c r="D199" s="9">
        <f t="shared" si="50"/>
        <v>443.7251750044211</v>
      </c>
      <c r="E199" s="9">
        <f t="shared" si="51"/>
        <v>566.8521087410671</v>
      </c>
      <c r="F199" s="9">
        <f t="shared" si="52"/>
        <v>510.4512508767834</v>
      </c>
      <c r="G199" s="9">
        <f t="shared" si="53"/>
        <v>72.22960906480873</v>
      </c>
      <c r="H199" s="9">
        <f t="shared" si="54"/>
        <v>654.6449584679285</v>
      </c>
      <c r="I199" s="9">
        <f t="shared" si="55"/>
        <v>449.72857116562085</v>
      </c>
      <c r="J199" s="9">
        <f aca="true" t="shared" si="58" ref="J199:J262">VLOOKUP($A199,DATA,$J$1)</f>
        <v>7.0505042597412</v>
      </c>
      <c r="K199" s="9">
        <f aca="true" t="shared" si="59" ref="K199:K262">VLOOKUP($A199,DATA,$K$1)</f>
        <v>13.80065</v>
      </c>
      <c r="L199" s="60">
        <f aca="true" t="shared" si="60" ref="L199:L262">VLOOKUP($A199,DATA,$L$1)</f>
        <v>9.29749965667725</v>
      </c>
      <c r="M199" s="9">
        <f aca="true" t="shared" si="61" ref="M199:M262">VLOOKUP($A199,DATA,$M$1)</f>
        <v>5.55738181624369</v>
      </c>
      <c r="N199" s="9">
        <f aca="true" t="shared" si="62" ref="N199:N262">VLOOKUP($A199,DATA,$N$1)</f>
        <v>0.059173</v>
      </c>
      <c r="O199" s="60">
        <f aca="true" t="shared" si="63" ref="O199:O262">VLOOKUP($A199,DATA,$O$1)</f>
        <v>1.31869995594025</v>
      </c>
      <c r="P199" s="9">
        <f aca="true" t="shared" si="64" ref="P199:P262">VLOOKUP($A199,DATA,$P$1)</f>
        <v>1.95739944314732</v>
      </c>
      <c r="Q199" s="60">
        <f aca="true" t="shared" si="65" ref="Q199:Q262">VLOOKUP($A199,DATA,$Q$1)</f>
        <v>0.6737</v>
      </c>
      <c r="R199" s="9">
        <f t="shared" si="56"/>
        <v>660.0998744627221</v>
      </c>
      <c r="S199" s="9">
        <f aca="true" t="shared" si="66" ref="S199:S262">VLOOKUP($A199,DATA,$S$1)</f>
        <v>6.058977</v>
      </c>
    </row>
    <row r="200" spans="1:19" ht="12.75">
      <c r="A200" s="6">
        <f t="shared" si="57"/>
        <v>39113</v>
      </c>
      <c r="B200" s="9">
        <f aca="true" t="shared" si="67" ref="B200:B263">B199*(1+(VLOOKUP($A200,DATA,$B$1)-VLOOKUP($A199,DATA,$B$1))/VLOOKUP($A199,DATA,$B$1))</f>
        <v>1634.9321250205749</v>
      </c>
      <c r="C200" s="9">
        <f aca="true" t="shared" si="68" ref="C200:C263">C199*(1+(VLOOKUP($A200,DATA,$C$1)-VLOOKUP($A199,DATA,$C$1))/VLOOKUP($A199,DATA,$C$1))</f>
        <v>305.7251316431924</v>
      </c>
      <c r="D200" s="9">
        <f aca="true" t="shared" si="69" ref="D200:D263">D199*(1+(VLOOKUP($A200,DATA,$D$1)-VLOOKUP($A199,DATA,$D$1))/VLOOKUP($A199,DATA,$D$1))</f>
        <v>449.0520055715288</v>
      </c>
      <c r="E200" s="9">
        <f aca="true" t="shared" si="70" ref="E200:E263">E199*(1+(VLOOKUP($A200,DATA,$E$1)-VLOOKUP($A199,DATA,$E$1))/VLOOKUP($A199,DATA,$E$1))</f>
        <v>575.2981054868171</v>
      </c>
      <c r="F200" s="9">
        <f aca="true" t="shared" si="71" ref="F200:F263">F199*(1+(VLOOKUP($A200,DATA,$F$1)-VLOOKUP($A199,DATA,$F$1))/VLOOKUP($A199,DATA,$F$1))</f>
        <v>509.1448445171855</v>
      </c>
      <c r="G200" s="9">
        <f aca="true" t="shared" si="72" ref="G200:G263">G199*(1+(VLOOKUP($A200,DATA,$G$1)-VLOOKUP($A199,DATA,$G$1))/VLOOKUP($A199,DATA,$G$1))</f>
        <v>72.89039952265738</v>
      </c>
      <c r="H200" s="9">
        <f aca="true" t="shared" si="73" ref="H200:H263">H199*(1+(VLOOKUP($A200,DATA,$H$1)-VLOOKUP($A199,DATA,$H$1))/VLOOKUP($A199,DATA,$H$1))</f>
        <v>674.016785879096</v>
      </c>
      <c r="I200" s="9">
        <f aca="true" t="shared" si="74" ref="I200:I263">I199*(1+(VLOOKUP($A200,DATA,$I$1)-VLOOKUP($A199,DATA,$I$1))/VLOOKUP($A199,DATA,$I$1))</f>
        <v>462.83064517778416</v>
      </c>
      <c r="J200" s="9">
        <f t="shared" si="58"/>
        <v>7.25348252581691</v>
      </c>
      <c r="K200" s="9">
        <f t="shared" si="59"/>
        <v>14.19777</v>
      </c>
      <c r="L200" s="60">
        <f t="shared" si="60"/>
        <v>9.42590045928955</v>
      </c>
      <c r="M200" s="9">
        <f t="shared" si="61"/>
        <v>5.61868163594993</v>
      </c>
      <c r="N200" s="9">
        <f t="shared" si="62"/>
        <v>0.059968</v>
      </c>
      <c r="O200" s="60">
        <f t="shared" si="63"/>
        <v>1.29949998855591</v>
      </c>
      <c r="P200" s="9">
        <f t="shared" si="64"/>
        <v>1.95737302882265</v>
      </c>
      <c r="Q200" s="60">
        <f t="shared" si="65"/>
        <v>0.6639</v>
      </c>
      <c r="R200" s="9">
        <f aca="true" t="shared" si="75" ref="R200:R263">R199*(1+(VLOOKUP($A200,DATA,$R$1)-VLOOKUP($A199,DATA,$R$1))/VLOOKUP($A199,DATA,$R$1))</f>
        <v>664.7849205447192</v>
      </c>
      <c r="S200" s="9">
        <f t="shared" si="66"/>
        <v>6.145456</v>
      </c>
    </row>
    <row r="201" spans="1:19" ht="12.75">
      <c r="A201" s="6">
        <f aca="true" t="shared" si="76" ref="A201:A264">IF(A200&lt;$A$2,EOMONTH(A200,1),NA())</f>
        <v>39141</v>
      </c>
      <c r="B201" s="9">
        <f t="shared" si="67"/>
        <v>1659.4768664391447</v>
      </c>
      <c r="C201" s="9">
        <f t="shared" si="68"/>
        <v>305.2826929577464</v>
      </c>
      <c r="D201" s="9">
        <f t="shared" si="69"/>
        <v>446.90039004675396</v>
      </c>
      <c r="E201" s="9">
        <f t="shared" si="70"/>
        <v>563.8082069374723</v>
      </c>
      <c r="F201" s="9">
        <f t="shared" si="71"/>
        <v>508.0547112462012</v>
      </c>
      <c r="G201" s="9">
        <f t="shared" si="72"/>
        <v>73.81581645296514</v>
      </c>
      <c r="H201" s="9">
        <f t="shared" si="73"/>
        <v>672.0057491155212</v>
      </c>
      <c r="I201" s="9">
        <f t="shared" si="74"/>
        <v>457.80837662855646</v>
      </c>
      <c r="J201" s="9">
        <f t="shared" si="58"/>
        <v>7.27305109277741</v>
      </c>
      <c r="K201" s="9">
        <f t="shared" si="59"/>
        <v>14.25263</v>
      </c>
      <c r="L201" s="60">
        <f t="shared" si="60"/>
        <v>9.60770034790039</v>
      </c>
      <c r="M201" s="9">
        <f t="shared" si="61"/>
        <v>5.73080856608891</v>
      </c>
      <c r="N201" s="9">
        <f t="shared" si="62"/>
        <v>0.061386</v>
      </c>
      <c r="O201" s="60">
        <f t="shared" si="63"/>
        <v>1.32099997997284</v>
      </c>
      <c r="P201" s="9">
        <f t="shared" si="64"/>
        <v>1.9596499268183</v>
      </c>
      <c r="Q201" s="60">
        <f t="shared" si="65"/>
        <v>0.6741</v>
      </c>
      <c r="R201" s="9">
        <f t="shared" si="75"/>
        <v>649.7440821830064</v>
      </c>
      <c r="S201" s="9">
        <f t="shared" si="66"/>
        <v>6.202918</v>
      </c>
    </row>
    <row r="202" spans="1:19" ht="12.75">
      <c r="A202" s="6">
        <f t="shared" si="76"/>
        <v>39172</v>
      </c>
      <c r="B202" s="9">
        <f t="shared" si="67"/>
        <v>1765.2510901568505</v>
      </c>
      <c r="C202" s="9">
        <f t="shared" si="68"/>
        <v>307.93732507042245</v>
      </c>
      <c r="D202" s="9">
        <f t="shared" si="69"/>
        <v>455.2709960597926</v>
      </c>
      <c r="E202" s="9">
        <f t="shared" si="70"/>
        <v>569.9691173565388</v>
      </c>
      <c r="F202" s="9">
        <f t="shared" si="71"/>
        <v>523.3501870469961</v>
      </c>
      <c r="G202" s="9">
        <f t="shared" si="72"/>
        <v>72.48882643966884</v>
      </c>
      <c r="H202" s="9">
        <f t="shared" si="73"/>
        <v>679.0229387786499</v>
      </c>
      <c r="I202" s="9">
        <f t="shared" si="74"/>
        <v>471.5512722012294</v>
      </c>
      <c r="J202" s="9">
        <f t="shared" si="58"/>
        <v>7.25217877990475</v>
      </c>
      <c r="K202" s="9">
        <f t="shared" si="59"/>
        <v>14.2244</v>
      </c>
      <c r="L202" s="60">
        <f t="shared" si="60"/>
        <v>9.65410041809082</v>
      </c>
      <c r="M202" s="9">
        <f t="shared" si="61"/>
        <v>5.85878177045548</v>
      </c>
      <c r="N202" s="9">
        <f t="shared" si="62"/>
        <v>0.061422</v>
      </c>
      <c r="O202" s="60">
        <f t="shared" si="63"/>
        <v>1.33120000362396</v>
      </c>
      <c r="P202" s="9">
        <f t="shared" si="64"/>
        <v>1.96139687930546</v>
      </c>
      <c r="Q202" s="60">
        <f t="shared" si="65"/>
        <v>0.6787</v>
      </c>
      <c r="R202" s="9">
        <f t="shared" si="75"/>
        <v>654.6844003141024</v>
      </c>
      <c r="S202" s="9">
        <f t="shared" si="66"/>
        <v>6.28645</v>
      </c>
    </row>
    <row r="203" spans="1:19" ht="12.75">
      <c r="A203" s="6">
        <f t="shared" si="76"/>
        <v>39202</v>
      </c>
      <c r="B203" s="9">
        <f t="shared" si="67"/>
        <v>1826.6595594441303</v>
      </c>
      <c r="C203" s="9">
        <f t="shared" si="68"/>
        <v>311.91927323943656</v>
      </c>
      <c r="D203" s="9">
        <f t="shared" si="69"/>
        <v>475.61830259123775</v>
      </c>
      <c r="E203" s="9">
        <f t="shared" si="70"/>
        <v>595.0927717135138</v>
      </c>
      <c r="F203" s="9">
        <f t="shared" si="71"/>
        <v>536.2403553892922</v>
      </c>
      <c r="G203" s="9">
        <f t="shared" si="72"/>
        <v>72.96164027320532</v>
      </c>
      <c r="H203" s="9">
        <f t="shared" si="73"/>
        <v>713.3810183048765</v>
      </c>
      <c r="I203" s="9">
        <f t="shared" si="74"/>
        <v>505.08123776729644</v>
      </c>
      <c r="J203" s="9">
        <f t="shared" si="58"/>
        <v>7.03722427446073</v>
      </c>
      <c r="K203" s="9">
        <f t="shared" si="59"/>
        <v>14.07135</v>
      </c>
      <c r="L203" s="60">
        <f t="shared" si="60"/>
        <v>9.60369968414307</v>
      </c>
      <c r="M203" s="9">
        <f t="shared" si="61"/>
        <v>5.85698564450333</v>
      </c>
      <c r="N203" s="9">
        <f t="shared" si="62"/>
        <v>0.058884</v>
      </c>
      <c r="O203" s="60">
        <f t="shared" si="63"/>
        <v>1.36469995975494</v>
      </c>
      <c r="P203" s="9">
        <f t="shared" si="64"/>
        <v>1.99956036662315</v>
      </c>
      <c r="Q203" s="60">
        <f t="shared" si="65"/>
        <v>0.6825</v>
      </c>
      <c r="R203" s="9">
        <f t="shared" si="75"/>
        <v>671.8128771284519</v>
      </c>
      <c r="S203" s="9">
        <f t="shared" si="66"/>
        <v>6.367235</v>
      </c>
    </row>
    <row r="204" spans="1:19" ht="12.75">
      <c r="A204" s="6">
        <f t="shared" si="76"/>
        <v>39233</v>
      </c>
      <c r="B204" s="9">
        <f t="shared" si="67"/>
        <v>1858.6068805105897</v>
      </c>
      <c r="C204" s="9">
        <f t="shared" si="68"/>
        <v>313.6890279812206</v>
      </c>
      <c r="D204" s="9">
        <f t="shared" si="69"/>
        <v>489.4152875278427</v>
      </c>
      <c r="E204" s="9">
        <f t="shared" si="70"/>
        <v>615.5641744056059</v>
      </c>
      <c r="F204" s="9">
        <f t="shared" si="71"/>
        <v>552.4418400748194</v>
      </c>
      <c r="G204" s="9">
        <f t="shared" si="72"/>
        <v>74.95478791096014</v>
      </c>
      <c r="H204" s="9">
        <f t="shared" si="73"/>
        <v>742.2089870789113</v>
      </c>
      <c r="I204" s="9">
        <f t="shared" si="74"/>
        <v>537.4065951446183</v>
      </c>
      <c r="J204" s="9">
        <f t="shared" si="58"/>
        <v>7.11570148513317</v>
      </c>
      <c r="K204" s="9">
        <f t="shared" si="59"/>
        <v>14.07555</v>
      </c>
      <c r="L204" s="60">
        <f t="shared" si="60"/>
        <v>9.57559967041016</v>
      </c>
      <c r="M204" s="9">
        <f t="shared" si="61"/>
        <v>5.88941478130642</v>
      </c>
      <c r="N204" s="9">
        <f t="shared" si="62"/>
        <v>0.058416</v>
      </c>
      <c r="O204" s="60">
        <f t="shared" si="63"/>
        <v>1.34570002555847</v>
      </c>
      <c r="P204" s="9">
        <f t="shared" si="64"/>
        <v>1.97809794331995</v>
      </c>
      <c r="Q204" s="60">
        <f t="shared" si="65"/>
        <v>0.6803</v>
      </c>
      <c r="R204" s="9">
        <f t="shared" si="75"/>
        <v>682.2440305215747</v>
      </c>
      <c r="S204" s="9">
        <f t="shared" si="66"/>
        <v>6.655731</v>
      </c>
    </row>
    <row r="205" spans="1:19" ht="12.75">
      <c r="A205" s="6">
        <f t="shared" si="76"/>
        <v>39263</v>
      </c>
      <c r="B205" s="9">
        <f t="shared" si="67"/>
        <v>1840.94883787444</v>
      </c>
      <c r="C205" s="9">
        <f t="shared" si="68"/>
        <v>316.34366009389663</v>
      </c>
      <c r="D205" s="9">
        <f t="shared" si="69"/>
        <v>485.81197481287495</v>
      </c>
      <c r="E205" s="9">
        <f t="shared" si="70"/>
        <v>605.1943054445815</v>
      </c>
      <c r="F205" s="9">
        <f t="shared" si="71"/>
        <v>552.7647884030869</v>
      </c>
      <c r="G205" s="9">
        <f t="shared" si="72"/>
        <v>76.05593761675134</v>
      </c>
      <c r="H205" s="9">
        <f t="shared" si="73"/>
        <v>721.7495385325338</v>
      </c>
      <c r="I205" s="9">
        <f t="shared" si="74"/>
        <v>545.8790742446322</v>
      </c>
      <c r="J205" s="9">
        <f t="shared" si="58"/>
        <v>7.05227722405212</v>
      </c>
      <c r="K205" s="9">
        <f t="shared" si="59"/>
        <v>14.1475</v>
      </c>
      <c r="L205" s="60">
        <f t="shared" si="60"/>
        <v>9.5241003036499</v>
      </c>
      <c r="M205" s="9">
        <f t="shared" si="61"/>
        <v>5.98285090601382</v>
      </c>
      <c r="N205" s="9">
        <f t="shared" si="62"/>
        <v>0.057104</v>
      </c>
      <c r="O205" s="60">
        <f t="shared" si="63"/>
        <v>1.35049998760223</v>
      </c>
      <c r="P205" s="9">
        <f t="shared" si="64"/>
        <v>2.00609026296343</v>
      </c>
      <c r="Q205" s="60">
        <f t="shared" si="65"/>
        <v>0.6732</v>
      </c>
      <c r="R205" s="9">
        <f t="shared" si="75"/>
        <v>719.8786731277906</v>
      </c>
      <c r="S205" s="9">
        <f t="shared" si="66"/>
        <v>6.62915</v>
      </c>
    </row>
    <row r="206" spans="1:19" ht="12.75">
      <c r="A206" s="6">
        <f t="shared" si="76"/>
        <v>39294</v>
      </c>
      <c r="B206" s="9">
        <f t="shared" si="67"/>
        <v>1858.5820187821337</v>
      </c>
      <c r="C206" s="9">
        <f t="shared" si="68"/>
        <v>319.44073089201873</v>
      </c>
      <c r="D206" s="9">
        <f t="shared" si="69"/>
        <v>475.15205465025934</v>
      </c>
      <c r="E206" s="9">
        <f t="shared" si="70"/>
        <v>586.3325818285391</v>
      </c>
      <c r="F206" s="9">
        <f t="shared" si="71"/>
        <v>532.2407645545949</v>
      </c>
      <c r="G206" s="9">
        <f t="shared" si="72"/>
        <v>72.32630192576428</v>
      </c>
      <c r="H206" s="9">
        <f t="shared" si="73"/>
        <v>708.4797531149057</v>
      </c>
      <c r="I206" s="9">
        <f t="shared" si="74"/>
        <v>517.0298329705427</v>
      </c>
      <c r="J206" s="9">
        <f t="shared" si="58"/>
        <v>7.10310094815299</v>
      </c>
      <c r="K206" s="9">
        <f t="shared" si="59"/>
        <v>14.43407</v>
      </c>
      <c r="L206" s="60">
        <f t="shared" si="60"/>
        <v>9.72307968139648</v>
      </c>
      <c r="M206" s="9">
        <f t="shared" si="61"/>
        <v>6.08597765316441</v>
      </c>
      <c r="N206" s="9">
        <f t="shared" si="62"/>
        <v>0.059657</v>
      </c>
      <c r="O206" s="60">
        <f t="shared" si="63"/>
        <v>1.36884999275208</v>
      </c>
      <c r="P206" s="9">
        <f t="shared" si="64"/>
        <v>2.03208043415245</v>
      </c>
      <c r="Q206" s="60">
        <f t="shared" si="65"/>
        <v>0.67362</v>
      </c>
      <c r="R206" s="9">
        <f t="shared" si="75"/>
        <v>766.570985390148</v>
      </c>
      <c r="S206" s="9">
        <f t="shared" si="66"/>
        <v>6.652399</v>
      </c>
    </row>
    <row r="207" spans="1:19" ht="12.75">
      <c r="A207" s="6">
        <f t="shared" si="76"/>
        <v>39325</v>
      </c>
      <c r="B207" s="9">
        <f t="shared" si="67"/>
        <v>1871.0812527635833</v>
      </c>
      <c r="C207" s="9">
        <f t="shared" si="68"/>
        <v>320.9892662910798</v>
      </c>
      <c r="D207" s="9">
        <f t="shared" si="69"/>
        <v>474.9980626816856</v>
      </c>
      <c r="E207" s="9">
        <f t="shared" si="70"/>
        <v>594.859328371044</v>
      </c>
      <c r="F207" s="9">
        <f t="shared" si="71"/>
        <v>531.1579378068745</v>
      </c>
      <c r="G207" s="9">
        <f t="shared" si="72"/>
        <v>69.47583328406418</v>
      </c>
      <c r="H207" s="9">
        <f t="shared" si="73"/>
        <v>709.3046262113525</v>
      </c>
      <c r="I207" s="9">
        <f t="shared" si="74"/>
        <v>520.713193493344</v>
      </c>
      <c r="J207" s="9">
        <f t="shared" si="58"/>
        <v>7.17250661739437</v>
      </c>
      <c r="K207" s="9">
        <f t="shared" si="59"/>
        <v>14.46759</v>
      </c>
      <c r="L207" s="60">
        <f t="shared" si="60"/>
        <v>9.77791976928711</v>
      </c>
      <c r="M207" s="9">
        <f t="shared" si="61"/>
        <v>5.83519498246485</v>
      </c>
      <c r="N207" s="9">
        <f t="shared" si="62"/>
        <v>0.061877</v>
      </c>
      <c r="O207" s="60">
        <f t="shared" si="63"/>
        <v>1.36325001716614</v>
      </c>
      <c r="P207" s="9">
        <f t="shared" si="64"/>
        <v>2.0170896934186</v>
      </c>
      <c r="Q207" s="60">
        <f t="shared" si="65"/>
        <v>0.67585</v>
      </c>
      <c r="R207" s="9">
        <f t="shared" si="75"/>
        <v>792.9952264837171</v>
      </c>
      <c r="S207" s="9">
        <f t="shared" si="66"/>
        <v>6.780287</v>
      </c>
    </row>
    <row r="208" spans="1:19" ht="12.75">
      <c r="A208" s="6">
        <f t="shared" si="76"/>
        <v>39355</v>
      </c>
      <c r="B208" s="9">
        <f t="shared" si="67"/>
        <v>1964.5240591669196</v>
      </c>
      <c r="C208" s="9">
        <f t="shared" si="68"/>
        <v>323.2014597183099</v>
      </c>
      <c r="D208" s="9">
        <f t="shared" si="69"/>
        <v>497.7485380697951</v>
      </c>
      <c r="E208" s="9">
        <f t="shared" si="70"/>
        <v>616.8965460520594</v>
      </c>
      <c r="F208" s="9">
        <f t="shared" si="71"/>
        <v>545.7096095393973</v>
      </c>
      <c r="G208" s="9">
        <f t="shared" si="72"/>
        <v>70.38405850882475</v>
      </c>
      <c r="H208" s="9">
        <f t="shared" si="73"/>
        <v>727.5560490693742</v>
      </c>
      <c r="I208" s="9">
        <f t="shared" si="74"/>
        <v>535.9388410810258</v>
      </c>
      <c r="J208" s="9">
        <f t="shared" si="58"/>
        <v>6.89675477304468</v>
      </c>
      <c r="K208" s="9">
        <f t="shared" si="59"/>
        <v>14.05129</v>
      </c>
      <c r="L208" s="60">
        <f t="shared" si="60"/>
        <v>9.80821990966797</v>
      </c>
      <c r="M208" s="9">
        <f t="shared" si="61"/>
        <v>6.10328281739943</v>
      </c>
      <c r="N208" s="9">
        <f t="shared" si="62"/>
        <v>0.059964</v>
      </c>
      <c r="O208" s="60">
        <f t="shared" si="63"/>
        <v>1.42215001583099</v>
      </c>
      <c r="P208" s="9">
        <f t="shared" si="64"/>
        <v>2.03737665442746</v>
      </c>
      <c r="Q208" s="60">
        <f t="shared" si="65"/>
        <v>0.69803</v>
      </c>
      <c r="R208" s="9">
        <f t="shared" si="75"/>
        <v>897.4200926806093</v>
      </c>
      <c r="S208" s="9">
        <f t="shared" si="66"/>
        <v>6.940482</v>
      </c>
    </row>
    <row r="209" spans="1:19" ht="12.75">
      <c r="A209" s="6">
        <f t="shared" si="76"/>
        <v>39386</v>
      </c>
      <c r="B209" s="9">
        <f t="shared" si="67"/>
        <v>2058.70028655972</v>
      </c>
      <c r="C209" s="9">
        <f t="shared" si="68"/>
        <v>326.07731117370895</v>
      </c>
      <c r="D209" s="9">
        <f t="shared" si="69"/>
        <v>513.1234936108234</v>
      </c>
      <c r="E209" s="9">
        <f t="shared" si="70"/>
        <v>626.5743925779324</v>
      </c>
      <c r="F209" s="9">
        <f t="shared" si="71"/>
        <v>568.3247603460375</v>
      </c>
      <c r="G209" s="9">
        <f t="shared" si="72"/>
        <v>70.18253817502054</v>
      </c>
      <c r="H209" s="9">
        <f t="shared" si="73"/>
        <v>742.2879172435013</v>
      </c>
      <c r="I209" s="9">
        <f t="shared" si="74"/>
        <v>546.6903270712348</v>
      </c>
      <c r="J209" s="9">
        <f t="shared" si="58"/>
        <v>6.53948515596167</v>
      </c>
      <c r="K209" s="9">
        <f t="shared" si="59"/>
        <v>13.5848</v>
      </c>
      <c r="L209" s="60">
        <f t="shared" si="60"/>
        <v>9.46100044250488</v>
      </c>
      <c r="M209" s="9">
        <f t="shared" si="61"/>
        <v>6.0604315667777</v>
      </c>
      <c r="N209" s="9">
        <f t="shared" si="62"/>
        <v>0.056724</v>
      </c>
      <c r="O209" s="60">
        <f t="shared" si="63"/>
        <v>1.44675004482269</v>
      </c>
      <c r="P209" s="9">
        <f t="shared" si="64"/>
        <v>2.07735064518923</v>
      </c>
      <c r="Q209" s="60">
        <f t="shared" si="65"/>
        <v>0.69644</v>
      </c>
      <c r="R209" s="9">
        <f t="shared" si="75"/>
        <v>1036.6202703959343</v>
      </c>
      <c r="S209" s="9">
        <f t="shared" si="66"/>
        <v>6.885084</v>
      </c>
    </row>
    <row r="210" spans="1:19" ht="12.75">
      <c r="A210" s="6">
        <f t="shared" si="76"/>
        <v>39416</v>
      </c>
      <c r="B210" s="9">
        <f t="shared" si="67"/>
        <v>1993.0155999779413</v>
      </c>
      <c r="C210" s="9">
        <f t="shared" si="68"/>
        <v>327.4046272300469</v>
      </c>
      <c r="D210" s="9">
        <f t="shared" si="69"/>
        <v>492.3816695908581</v>
      </c>
      <c r="E210" s="9">
        <f t="shared" si="70"/>
        <v>600.0927791903472</v>
      </c>
      <c r="F210" s="9">
        <f t="shared" si="71"/>
        <v>545.598550385785</v>
      </c>
      <c r="G210" s="9">
        <f t="shared" si="72"/>
        <v>65.75060034693676</v>
      </c>
      <c r="H210" s="9">
        <f t="shared" si="73"/>
        <v>718.6865482233505</v>
      </c>
      <c r="I210" s="9">
        <f t="shared" si="74"/>
        <v>536.5530753640248</v>
      </c>
      <c r="J210" s="9">
        <f t="shared" si="58"/>
        <v>6.79777804740856</v>
      </c>
      <c r="K210" s="9">
        <f t="shared" si="59"/>
        <v>13.97721</v>
      </c>
      <c r="L210" s="60">
        <f t="shared" si="60"/>
        <v>9.97805023193359</v>
      </c>
      <c r="M210" s="9">
        <f t="shared" si="61"/>
        <v>6.01196000193355</v>
      </c>
      <c r="N210" s="9">
        <f t="shared" si="62"/>
        <v>0.061282</v>
      </c>
      <c r="O210" s="60">
        <f t="shared" si="63"/>
        <v>1.46783995628357</v>
      </c>
      <c r="P210" s="9">
        <f t="shared" si="64"/>
        <v>2.05614382129494</v>
      </c>
      <c r="Q210" s="60">
        <f t="shared" si="65"/>
        <v>0.71388</v>
      </c>
      <c r="R210" s="9">
        <f t="shared" si="75"/>
        <v>947.052715324848</v>
      </c>
      <c r="S210" s="9">
        <f t="shared" si="66"/>
        <v>6.800511</v>
      </c>
    </row>
    <row r="211" spans="1:19" ht="12.75">
      <c r="A211" s="6">
        <f t="shared" si="76"/>
        <v>39447</v>
      </c>
      <c r="B211" s="9">
        <f t="shared" si="67"/>
        <v>1906.1922287761179</v>
      </c>
      <c r="C211" s="9">
        <f t="shared" si="68"/>
        <v>330.280478685446</v>
      </c>
      <c r="D211" s="9">
        <f t="shared" si="69"/>
        <v>486.17171992139447</v>
      </c>
      <c r="E211" s="9">
        <f t="shared" si="70"/>
        <v>595.730130191603</v>
      </c>
      <c r="F211" s="9">
        <f t="shared" si="71"/>
        <v>548.0447743745622</v>
      </c>
      <c r="G211" s="9">
        <f t="shared" si="72"/>
        <v>64.18703569291566</v>
      </c>
      <c r="H211" s="9">
        <f t="shared" si="73"/>
        <v>712.8027418858641</v>
      </c>
      <c r="I211" s="9">
        <f t="shared" si="74"/>
        <v>549.9694246308636</v>
      </c>
      <c r="J211" s="9">
        <f t="shared" si="58"/>
        <v>6.83435628041894</v>
      </c>
      <c r="K211" s="9">
        <f t="shared" si="59"/>
        <v>13.6046</v>
      </c>
      <c r="L211" s="60">
        <f t="shared" si="60"/>
        <v>9.9921703338623</v>
      </c>
      <c r="M211" s="9">
        <f t="shared" si="61"/>
        <v>6.00090707623271</v>
      </c>
      <c r="N211" s="9">
        <f t="shared" si="62"/>
        <v>0.061177</v>
      </c>
      <c r="O211" s="60">
        <f t="shared" si="63"/>
        <v>1.46204996109009</v>
      </c>
      <c r="P211" s="9">
        <f t="shared" si="64"/>
        <v>1.99061900632363</v>
      </c>
      <c r="Q211" s="60">
        <f t="shared" si="65"/>
        <v>0.73447</v>
      </c>
      <c r="R211" s="9">
        <f t="shared" si="75"/>
        <v>919.5784556331633</v>
      </c>
      <c r="S211" s="9">
        <f t="shared" si="66"/>
        <v>6.924725</v>
      </c>
    </row>
    <row r="212" spans="1:19" ht="12.75">
      <c r="A212" s="6">
        <f t="shared" si="76"/>
        <v>39478</v>
      </c>
      <c r="B212" s="9">
        <f t="shared" si="67"/>
        <v>1799.2743655494185</v>
      </c>
      <c r="C212" s="9">
        <f t="shared" si="68"/>
        <v>334.041207511737</v>
      </c>
      <c r="D212" s="9">
        <f t="shared" si="69"/>
        <v>449.1271139123298</v>
      </c>
      <c r="E212" s="9">
        <f t="shared" si="70"/>
        <v>559.8609375516645</v>
      </c>
      <c r="F212" s="9">
        <f t="shared" si="71"/>
        <v>499.279576806173</v>
      </c>
      <c r="G212" s="9">
        <f t="shared" si="72"/>
        <v>56.994571194835906</v>
      </c>
      <c r="H212" s="9">
        <f t="shared" si="73"/>
        <v>696.7652091985852</v>
      </c>
      <c r="I212" s="9">
        <f t="shared" si="74"/>
        <v>467.10097098100977</v>
      </c>
      <c r="J212" s="9">
        <f t="shared" si="58"/>
        <v>7.49876382559245</v>
      </c>
      <c r="K212" s="9">
        <f t="shared" si="59"/>
        <v>14.90751</v>
      </c>
      <c r="L212" s="60">
        <f t="shared" si="60"/>
        <v>11.1026697158813</v>
      </c>
      <c r="M212" s="9">
        <f t="shared" si="61"/>
        <v>6.69190291188053</v>
      </c>
      <c r="N212" s="9">
        <f t="shared" si="62"/>
        <v>0.070527</v>
      </c>
      <c r="O212" s="60">
        <f t="shared" si="63"/>
        <v>1.4805999994278</v>
      </c>
      <c r="P212" s="9">
        <f t="shared" si="64"/>
        <v>1.98799631889674</v>
      </c>
      <c r="Q212" s="60">
        <f t="shared" si="65"/>
        <v>0.74477</v>
      </c>
      <c r="R212" s="9">
        <f t="shared" si="75"/>
        <v>775.5245572615315</v>
      </c>
      <c r="S212" s="9">
        <f t="shared" si="66"/>
        <v>7.437778</v>
      </c>
    </row>
    <row r="213" spans="1:19" ht="12.75">
      <c r="A213" s="6">
        <f t="shared" si="76"/>
        <v>39507</v>
      </c>
      <c r="B213" s="9">
        <f t="shared" si="67"/>
        <v>2023.3282623983932</v>
      </c>
      <c r="C213" s="9">
        <f t="shared" si="68"/>
        <v>336.1420885622912</v>
      </c>
      <c r="D213" s="9">
        <f t="shared" si="69"/>
        <v>446.7450071829801</v>
      </c>
      <c r="E213" s="9">
        <f t="shared" si="70"/>
        <v>541.432704099682</v>
      </c>
      <c r="F213" s="9">
        <f t="shared" si="71"/>
        <v>501.61328033668497</v>
      </c>
      <c r="G213" s="9">
        <f t="shared" si="72"/>
        <v>57.03880838837804</v>
      </c>
      <c r="H213" s="9">
        <f t="shared" si="73"/>
        <v>672.5923896323648</v>
      </c>
      <c r="I213" s="9">
        <f t="shared" si="74"/>
        <v>460.0369358639883</v>
      </c>
      <c r="J213" s="9">
        <f t="shared" si="58"/>
        <v>7.76617329929919</v>
      </c>
      <c r="K213" s="9">
        <f t="shared" si="59"/>
        <v>15.4486</v>
      </c>
      <c r="L213" s="60">
        <f t="shared" si="60"/>
        <v>11.7897500991821</v>
      </c>
      <c r="M213" s="9">
        <f t="shared" si="61"/>
        <v>7.26448444277428</v>
      </c>
      <c r="N213" s="9">
        <f t="shared" si="62"/>
        <v>0.074599</v>
      </c>
      <c r="O213" s="60">
        <f t="shared" si="63"/>
        <v>1.51809000968933</v>
      </c>
      <c r="P213" s="9">
        <f t="shared" si="64"/>
        <v>1.9892159297703</v>
      </c>
      <c r="Q213" s="60">
        <f t="shared" si="65"/>
        <v>0.76316</v>
      </c>
      <c r="R213" s="9">
        <f t="shared" si="75"/>
        <v>804.4856975326508</v>
      </c>
      <c r="S213" s="9">
        <f t="shared" si="66"/>
        <v>7.929507</v>
      </c>
    </row>
    <row r="214" spans="1:19" ht="12.75">
      <c r="A214" s="6">
        <f t="shared" si="76"/>
        <v>39538</v>
      </c>
      <c r="B214" s="9">
        <f t="shared" si="67"/>
        <v>1961.8141307651738</v>
      </c>
      <c r="C214" s="9">
        <f t="shared" si="68"/>
        <v>341.0441676901181</v>
      </c>
      <c r="D214" s="9">
        <f t="shared" si="69"/>
        <v>442.6825997023483</v>
      </c>
      <c r="E214" s="9">
        <f t="shared" si="70"/>
        <v>538.9131775194576</v>
      </c>
      <c r="F214" s="9">
        <f t="shared" si="71"/>
        <v>490.574584989479</v>
      </c>
      <c r="G214" s="9">
        <f t="shared" si="72"/>
        <v>52.52082817058011</v>
      </c>
      <c r="H214" s="9">
        <f t="shared" si="73"/>
        <v>684.6224619289345</v>
      </c>
      <c r="I214" s="9">
        <f t="shared" si="74"/>
        <v>445.5052843918371</v>
      </c>
      <c r="J214" s="9">
        <f t="shared" si="58"/>
        <v>8.12649533529041</v>
      </c>
      <c r="K214" s="9">
        <f t="shared" si="59"/>
        <v>16.15167</v>
      </c>
      <c r="L214" s="60">
        <f t="shared" si="60"/>
        <v>12.8769197463989</v>
      </c>
      <c r="M214" s="9">
        <f t="shared" si="61"/>
        <v>7.41830716252242</v>
      </c>
      <c r="N214" s="9">
        <f t="shared" si="62"/>
        <v>0.081645</v>
      </c>
      <c r="O214" s="60">
        <f t="shared" si="63"/>
        <v>1.58456003665924</v>
      </c>
      <c r="P214" s="9">
        <f t="shared" si="64"/>
        <v>1.98753225547796</v>
      </c>
      <c r="Q214" s="60">
        <f t="shared" si="65"/>
        <v>0.79725</v>
      </c>
      <c r="R214" s="9">
        <f t="shared" si="75"/>
        <v>755.47029984295</v>
      </c>
      <c r="S214" s="9">
        <f t="shared" si="66"/>
        <v>7.920213</v>
      </c>
    </row>
    <row r="215" spans="1:19" ht="12.75">
      <c r="A215" s="6">
        <f t="shared" si="76"/>
        <v>39568</v>
      </c>
      <c r="B215" s="9">
        <f t="shared" si="67"/>
        <v>2044.07537479525</v>
      </c>
      <c r="C215" s="9">
        <f t="shared" si="68"/>
        <v>343.1450487406722</v>
      </c>
      <c r="D215" s="9">
        <f t="shared" si="69"/>
        <v>466.3052657305278</v>
      </c>
      <c r="E215" s="9">
        <f t="shared" si="70"/>
        <v>565.0277614810526</v>
      </c>
      <c r="F215" s="9">
        <f t="shared" si="71"/>
        <v>525.1695113397245</v>
      </c>
      <c r="G215" s="9">
        <f t="shared" si="72"/>
        <v>58.07437802715514</v>
      </c>
      <c r="H215" s="9">
        <f t="shared" si="73"/>
        <v>726.7420396862027</v>
      </c>
      <c r="I215" s="9">
        <f t="shared" si="74"/>
        <v>473.7184761808677</v>
      </c>
      <c r="J215" s="9">
        <f t="shared" si="58"/>
        <v>7.54801816569149</v>
      </c>
      <c r="K215" s="9">
        <f t="shared" si="59"/>
        <v>14.94932</v>
      </c>
      <c r="L215" s="60">
        <f t="shared" si="60"/>
        <v>11.7515096664429</v>
      </c>
      <c r="M215" s="9">
        <f t="shared" si="61"/>
        <v>7.1128586497426</v>
      </c>
      <c r="N215" s="9">
        <f t="shared" si="62"/>
        <v>0.072223</v>
      </c>
      <c r="O215" s="60">
        <f t="shared" si="63"/>
        <v>1.55690002441406</v>
      </c>
      <c r="P215" s="9">
        <f t="shared" si="64"/>
        <v>1.98056201198599</v>
      </c>
      <c r="Q215" s="60">
        <f t="shared" si="65"/>
        <v>0.78609</v>
      </c>
      <c r="R215" s="9">
        <f t="shared" si="75"/>
        <v>851.5572692800472</v>
      </c>
      <c r="S215" s="9">
        <f t="shared" si="66"/>
        <v>7.494824</v>
      </c>
    </row>
    <row r="216" spans="1:19" ht="12.75">
      <c r="A216" s="6">
        <f t="shared" si="76"/>
        <v>39599</v>
      </c>
      <c r="B216" s="9">
        <f t="shared" si="67"/>
        <v>2120.2019873287118</v>
      </c>
      <c r="C216" s="9">
        <f t="shared" si="68"/>
        <v>345.5960742986653</v>
      </c>
      <c r="D216" s="9">
        <f t="shared" si="69"/>
        <v>473.9966181376706</v>
      </c>
      <c r="E216" s="9">
        <f t="shared" si="70"/>
        <v>572.087885686203</v>
      </c>
      <c r="F216" s="9">
        <f t="shared" si="71"/>
        <v>524.2547346270754</v>
      </c>
      <c r="G216" s="9">
        <f t="shared" si="72"/>
        <v>60.12291650156319</v>
      </c>
      <c r="H216" s="9">
        <f t="shared" si="73"/>
        <v>739.3230849100145</v>
      </c>
      <c r="I216" s="9">
        <f t="shared" si="74"/>
        <v>483.8059619583786</v>
      </c>
      <c r="J216" s="9">
        <f t="shared" si="58"/>
        <v>7.63769285480651</v>
      </c>
      <c r="K216" s="9">
        <f t="shared" si="59"/>
        <v>15.09357</v>
      </c>
      <c r="L216" s="60">
        <f t="shared" si="60"/>
        <v>11.8692798614502</v>
      </c>
      <c r="M216" s="9">
        <f t="shared" si="61"/>
        <v>7.28216890387807</v>
      </c>
      <c r="N216" s="9">
        <f t="shared" si="62"/>
        <v>0.07235</v>
      </c>
      <c r="O216" s="60">
        <f t="shared" si="63"/>
        <v>1.55403995513916</v>
      </c>
      <c r="P216" s="9">
        <f t="shared" si="64"/>
        <v>1.97619467566297</v>
      </c>
      <c r="Q216" s="60">
        <f t="shared" si="65"/>
        <v>0.78638</v>
      </c>
      <c r="R216" s="9">
        <f t="shared" si="75"/>
        <v>811.1462767606225</v>
      </c>
      <c r="S216" s="9">
        <f t="shared" si="66"/>
        <v>7.686113</v>
      </c>
    </row>
    <row r="217" spans="1:19" ht="12.75">
      <c r="A217" s="6">
        <f t="shared" si="76"/>
        <v>39629</v>
      </c>
      <c r="B217" s="9">
        <f t="shared" si="67"/>
        <v>2027.7536500636304</v>
      </c>
      <c r="C217" s="9">
        <f t="shared" si="68"/>
        <v>350.49814992501217</v>
      </c>
      <c r="D217" s="9">
        <f t="shared" si="69"/>
        <v>436.36078231894004</v>
      </c>
      <c r="E217" s="9">
        <f t="shared" si="70"/>
        <v>523.7071268009421</v>
      </c>
      <c r="F217" s="9">
        <f t="shared" si="71"/>
        <v>488.7537993920976</v>
      </c>
      <c r="G217" s="9">
        <f t="shared" si="72"/>
        <v>56.52875983648571</v>
      </c>
      <c r="H217" s="9">
        <f t="shared" si="73"/>
        <v>682.7355406860489</v>
      </c>
      <c r="I217" s="9">
        <f t="shared" si="74"/>
        <v>437.55296151593893</v>
      </c>
      <c r="J217" s="9">
        <f t="shared" si="58"/>
        <v>7.82818620268606</v>
      </c>
      <c r="K217" s="9">
        <f t="shared" si="59"/>
        <v>15.57944</v>
      </c>
      <c r="L217" s="60">
        <f t="shared" si="60"/>
        <v>12.3336200714111</v>
      </c>
      <c r="M217" s="9">
        <f t="shared" si="61"/>
        <v>7.51230049404121</v>
      </c>
      <c r="N217" s="9">
        <f t="shared" si="62"/>
        <v>0.073847</v>
      </c>
      <c r="O217" s="60">
        <f t="shared" si="63"/>
        <v>1.57553994655609</v>
      </c>
      <c r="P217" s="9">
        <f t="shared" si="64"/>
        <v>1.99017245412556</v>
      </c>
      <c r="Q217" s="60">
        <f t="shared" si="65"/>
        <v>0.79166</v>
      </c>
      <c r="R217" s="9">
        <f t="shared" si="75"/>
        <v>730.7657386551505</v>
      </c>
      <c r="S217" s="9">
        <f t="shared" si="66"/>
        <v>7.715891</v>
      </c>
    </row>
    <row r="218" spans="1:19" ht="12.75">
      <c r="A218" s="6">
        <f t="shared" si="76"/>
        <v>39660</v>
      </c>
      <c r="B218" s="9">
        <f t="shared" si="67"/>
        <v>1850.992976170821</v>
      </c>
      <c r="C218" s="9">
        <f t="shared" si="68"/>
        <v>355.05008804688026</v>
      </c>
      <c r="D218" s="9">
        <f t="shared" si="69"/>
        <v>425.8095506812405</v>
      </c>
      <c r="E218" s="9">
        <f t="shared" si="70"/>
        <v>519.151077054415</v>
      </c>
      <c r="F218" s="9">
        <f t="shared" si="71"/>
        <v>470.6993804068276</v>
      </c>
      <c r="G218" s="9">
        <f t="shared" si="72"/>
        <v>56.09028748305444</v>
      </c>
      <c r="H218" s="9">
        <f t="shared" si="73"/>
        <v>679.6401515151522</v>
      </c>
      <c r="I218" s="9">
        <f t="shared" si="74"/>
        <v>441.7278458101525</v>
      </c>
      <c r="J218" s="9">
        <f t="shared" si="58"/>
        <v>7.30377773292016</v>
      </c>
      <c r="K218" s="9">
        <f t="shared" si="59"/>
        <v>14.46818</v>
      </c>
      <c r="L218" s="60">
        <f t="shared" si="60"/>
        <v>11.3957195281982</v>
      </c>
      <c r="M218" s="9">
        <f t="shared" si="61"/>
        <v>6.86952616233154</v>
      </c>
      <c r="N218" s="9">
        <f t="shared" si="62"/>
        <v>0.067574</v>
      </c>
      <c r="O218" s="60">
        <f t="shared" si="63"/>
        <v>1.56025004386902</v>
      </c>
      <c r="P218" s="9">
        <f t="shared" si="64"/>
        <v>1.98091779532126</v>
      </c>
      <c r="Q218" s="60">
        <f t="shared" si="65"/>
        <v>0.78764</v>
      </c>
      <c r="R218" s="9">
        <f t="shared" si="75"/>
        <v>751.5655351091099</v>
      </c>
      <c r="S218" s="9">
        <f t="shared" si="66"/>
        <v>7.121791</v>
      </c>
    </row>
    <row r="219" spans="1:19" ht="12.75">
      <c r="A219" s="6">
        <f t="shared" si="76"/>
        <v>39691</v>
      </c>
      <c r="B219" s="9">
        <f t="shared" si="67"/>
        <v>1856.7733280369316</v>
      </c>
      <c r="C219" s="9">
        <f t="shared" si="68"/>
        <v>357.1509690974344</v>
      </c>
      <c r="D219" s="9">
        <f t="shared" si="69"/>
        <v>420.02173770498314</v>
      </c>
      <c r="E219" s="9">
        <f t="shared" si="70"/>
        <v>526.4273648101373</v>
      </c>
      <c r="F219" s="9">
        <f t="shared" si="71"/>
        <v>493.59217909749856</v>
      </c>
      <c r="G219" s="9">
        <f t="shared" si="72"/>
        <v>54.815836999149866</v>
      </c>
      <c r="H219" s="9">
        <f t="shared" si="73"/>
        <v>685.9844639286271</v>
      </c>
      <c r="I219" s="9">
        <f t="shared" si="74"/>
        <v>437.824288091559</v>
      </c>
      <c r="J219" s="9">
        <f t="shared" si="58"/>
        <v>7.68527743194241</v>
      </c>
      <c r="K219" s="9">
        <f t="shared" si="59"/>
        <v>14.01768</v>
      </c>
      <c r="L219" s="60">
        <f t="shared" si="60"/>
        <v>11.3146495819092</v>
      </c>
      <c r="M219" s="9">
        <f t="shared" si="61"/>
        <v>6.6185732972948</v>
      </c>
      <c r="N219" s="9">
        <f t="shared" si="62"/>
        <v>0.070815</v>
      </c>
      <c r="O219" s="60">
        <f t="shared" si="63"/>
        <v>1.47224998474121</v>
      </c>
      <c r="P219" s="9">
        <f t="shared" si="64"/>
        <v>1.82396525197597</v>
      </c>
      <c r="Q219" s="60">
        <f t="shared" si="65"/>
        <v>0.80717</v>
      </c>
      <c r="R219" s="9">
        <f t="shared" si="75"/>
        <v>702.988613820467</v>
      </c>
      <c r="S219" s="9">
        <f t="shared" si="66"/>
        <v>7.251307</v>
      </c>
    </row>
    <row r="220" spans="1:19" ht="12.75">
      <c r="A220" s="6">
        <f t="shared" si="76"/>
        <v>39721</v>
      </c>
      <c r="B220" s="9">
        <f t="shared" si="67"/>
        <v>1610.9467724922745</v>
      </c>
      <c r="C220" s="9">
        <f t="shared" si="68"/>
        <v>359.2518501479886</v>
      </c>
      <c r="D220" s="9">
        <f t="shared" si="69"/>
        <v>370.24517508390073</v>
      </c>
      <c r="E220" s="9">
        <f t="shared" si="70"/>
        <v>479.38379597484</v>
      </c>
      <c r="F220" s="9">
        <f t="shared" si="71"/>
        <v>430.0999532382514</v>
      </c>
      <c r="G220" s="9">
        <f t="shared" si="72"/>
        <v>47.21370673717765</v>
      </c>
      <c r="H220" s="9">
        <f t="shared" si="73"/>
        <v>632.0823719427787</v>
      </c>
      <c r="I220" s="9">
        <f t="shared" si="74"/>
        <v>397.5152484853779</v>
      </c>
      <c r="J220" s="9">
        <f t="shared" si="58"/>
        <v>8.2806605891272</v>
      </c>
      <c r="K220" s="9">
        <f t="shared" si="59"/>
        <v>14.75976</v>
      </c>
      <c r="L220" s="60">
        <f t="shared" si="60"/>
        <v>11.6314296722412</v>
      </c>
      <c r="M220" s="9">
        <f t="shared" si="61"/>
        <v>6.53179550312527</v>
      </c>
      <c r="N220" s="9">
        <f t="shared" si="62"/>
        <v>0.077998</v>
      </c>
      <c r="O220" s="60">
        <f t="shared" si="63"/>
        <v>1.40464997291565</v>
      </c>
      <c r="P220" s="9">
        <f t="shared" si="64"/>
        <v>1.78243763749136</v>
      </c>
      <c r="Q220" s="60">
        <f t="shared" si="65"/>
        <v>0.78805</v>
      </c>
      <c r="R220" s="9">
        <f t="shared" si="75"/>
        <v>595.6756798644411</v>
      </c>
      <c r="S220" s="9">
        <f t="shared" si="66"/>
        <v>7.788452</v>
      </c>
    </row>
    <row r="221" spans="1:19" ht="12.75">
      <c r="A221" s="6">
        <f t="shared" si="76"/>
        <v>39752</v>
      </c>
      <c r="B221" s="9">
        <f t="shared" si="67"/>
        <v>1423.3277386961374</v>
      </c>
      <c r="C221" s="9">
        <f t="shared" si="68"/>
        <v>359.9521636732272</v>
      </c>
      <c r="D221" s="9">
        <f t="shared" si="69"/>
        <v>300.14256675800203</v>
      </c>
      <c r="E221" s="9">
        <f t="shared" si="70"/>
        <v>398.73817642700874</v>
      </c>
      <c r="F221" s="9">
        <f t="shared" si="71"/>
        <v>384.72790507364994</v>
      </c>
      <c r="G221" s="9">
        <f t="shared" si="72"/>
        <v>35.96412552293172</v>
      </c>
      <c r="H221" s="9">
        <f t="shared" si="73"/>
        <v>543.2201776649752</v>
      </c>
      <c r="I221" s="9">
        <f t="shared" si="74"/>
        <v>340.0424169335057</v>
      </c>
      <c r="J221" s="9">
        <f t="shared" si="58"/>
        <v>9.85002971653937</v>
      </c>
      <c r="K221" s="9">
        <f t="shared" si="59"/>
        <v>15.9151</v>
      </c>
      <c r="L221" s="60">
        <f t="shared" si="60"/>
        <v>12.4903297424316</v>
      </c>
      <c r="M221" s="9">
        <f t="shared" si="61"/>
        <v>6.49854320566205</v>
      </c>
      <c r="N221" s="9">
        <f t="shared" si="62"/>
        <v>0.100153</v>
      </c>
      <c r="O221" s="60">
        <f t="shared" si="63"/>
        <v>1.26804995536804</v>
      </c>
      <c r="P221" s="9">
        <f t="shared" si="64"/>
        <v>1.61574131913999</v>
      </c>
      <c r="Q221" s="60">
        <f t="shared" si="65"/>
        <v>0.78481</v>
      </c>
      <c r="R221" s="9">
        <f t="shared" si="75"/>
        <v>461.85055122747616</v>
      </c>
      <c r="S221" s="9">
        <f t="shared" si="66"/>
        <v>8.101345</v>
      </c>
    </row>
    <row r="222" spans="1:19" ht="12.75">
      <c r="A222" s="6">
        <f t="shared" si="76"/>
        <v>39782</v>
      </c>
      <c r="B222" s="9">
        <f t="shared" si="67"/>
        <v>1441.4022152839323</v>
      </c>
      <c r="C222" s="9">
        <f t="shared" si="68"/>
        <v>360.3023081806661</v>
      </c>
      <c r="D222" s="9">
        <f t="shared" si="69"/>
        <v>280.9217859889165</v>
      </c>
      <c r="E222" s="9">
        <f t="shared" si="70"/>
        <v>369.8726163648612</v>
      </c>
      <c r="F222" s="9">
        <f t="shared" si="71"/>
        <v>379.41752396539647</v>
      </c>
      <c r="G222" s="9">
        <f t="shared" si="72"/>
        <v>35.69279009221031</v>
      </c>
      <c r="H222" s="9">
        <f t="shared" si="73"/>
        <v>516.2933587140445</v>
      </c>
      <c r="I222" s="9">
        <f t="shared" si="74"/>
        <v>318.32742845806786</v>
      </c>
      <c r="J222" s="9">
        <f t="shared" si="58"/>
        <v>10.065095278649</v>
      </c>
      <c r="K222" s="9">
        <f t="shared" si="59"/>
        <v>15.44441</v>
      </c>
      <c r="L222" s="60">
        <f t="shared" si="60"/>
        <v>12.7715997695923</v>
      </c>
      <c r="M222" s="9">
        <f t="shared" si="61"/>
        <v>6.5543448190635</v>
      </c>
      <c r="N222" s="9">
        <f t="shared" si="62"/>
        <v>0.105675</v>
      </c>
      <c r="O222" s="60">
        <f t="shared" si="63"/>
        <v>1.26890003681183</v>
      </c>
      <c r="P222" s="9">
        <f t="shared" si="64"/>
        <v>1.53445236259466</v>
      </c>
      <c r="Q222" s="60">
        <f t="shared" si="65"/>
        <v>0.82694</v>
      </c>
      <c r="R222" s="9">
        <f t="shared" si="75"/>
        <v>459.19127903372515</v>
      </c>
      <c r="S222" s="9">
        <f t="shared" si="66"/>
        <v>8.109158</v>
      </c>
    </row>
    <row r="223" spans="1:19" ht="12.75">
      <c r="A223" s="6">
        <f t="shared" si="76"/>
        <v>39813</v>
      </c>
      <c r="B223" s="9">
        <f t="shared" si="67"/>
        <v>1463.2929671897825</v>
      </c>
      <c r="C223" s="9">
        <f t="shared" si="68"/>
        <v>359.6019946554275</v>
      </c>
      <c r="D223" s="9">
        <f t="shared" si="69"/>
        <v>290.07943998585256</v>
      </c>
      <c r="E223" s="9">
        <f t="shared" si="70"/>
        <v>373.5691626163011</v>
      </c>
      <c r="F223" s="9">
        <f t="shared" si="71"/>
        <v>392.78553892915613</v>
      </c>
      <c r="G223" s="9">
        <f t="shared" si="72"/>
        <v>37.14901141403442</v>
      </c>
      <c r="H223" s="9">
        <f t="shared" si="73"/>
        <v>513.6631864328571</v>
      </c>
      <c r="I223" s="9">
        <f t="shared" si="74"/>
        <v>327.92339046416663</v>
      </c>
      <c r="J223" s="9">
        <f t="shared" si="58"/>
        <v>9.24497630264691</v>
      </c>
      <c r="K223" s="9">
        <f t="shared" si="59"/>
        <v>13.29215</v>
      </c>
      <c r="L223" s="60">
        <f t="shared" si="60"/>
        <v>12.8509798049927</v>
      </c>
      <c r="M223" s="9">
        <f t="shared" si="61"/>
        <v>6.44563258115036</v>
      </c>
      <c r="N223" s="9">
        <f t="shared" si="62"/>
        <v>0.101986</v>
      </c>
      <c r="O223" s="60">
        <f t="shared" si="63"/>
        <v>1.3900500535965</v>
      </c>
      <c r="P223" s="9">
        <f t="shared" si="64"/>
        <v>1.4377696453474</v>
      </c>
      <c r="Q223" s="60">
        <f t="shared" si="65"/>
        <v>0.96681</v>
      </c>
      <c r="R223" s="9">
        <f t="shared" si="75"/>
        <v>475.6978167878994</v>
      </c>
      <c r="S223" s="9">
        <f t="shared" si="66"/>
        <v>7.488872</v>
      </c>
    </row>
    <row r="224" spans="1:19" ht="12.75">
      <c r="A224" s="6">
        <f t="shared" si="76"/>
        <v>39844</v>
      </c>
      <c r="B224" s="9">
        <f t="shared" si="67"/>
        <v>1401.1075688882402</v>
      </c>
      <c r="C224" s="9">
        <f t="shared" si="68"/>
        <v>361.00259019258385</v>
      </c>
      <c r="D224" s="9">
        <f t="shared" si="69"/>
        <v>264.7516357921049</v>
      </c>
      <c r="E224" s="9">
        <f t="shared" si="70"/>
        <v>342.0099488401863</v>
      </c>
      <c r="F224" s="9">
        <f t="shared" si="71"/>
        <v>367.8366845920039</v>
      </c>
      <c r="G224" s="9">
        <f t="shared" si="72"/>
        <v>33.519842373025504</v>
      </c>
      <c r="H224" s="9">
        <f t="shared" si="73"/>
        <v>466.4231464390099</v>
      </c>
      <c r="I224" s="9">
        <f t="shared" si="74"/>
        <v>295.75619330177904</v>
      </c>
      <c r="J224" s="9">
        <f t="shared" si="58"/>
        <v>10.2025144938328</v>
      </c>
      <c r="K224" s="9">
        <f t="shared" si="59"/>
        <v>14.70887</v>
      </c>
      <c r="L224" s="60">
        <f t="shared" si="60"/>
        <v>13.0744199752808</v>
      </c>
      <c r="M224" s="9">
        <f t="shared" si="61"/>
        <v>6.48780554172991</v>
      </c>
      <c r="N224" s="9">
        <f t="shared" si="62"/>
        <v>0.113601</v>
      </c>
      <c r="O224" s="60">
        <f t="shared" si="63"/>
        <v>1.28148996829987</v>
      </c>
      <c r="P224" s="9">
        <f t="shared" si="64"/>
        <v>1.44169060785632</v>
      </c>
      <c r="Q224" s="60">
        <f t="shared" si="65"/>
        <v>0.88888</v>
      </c>
      <c r="R224" s="9">
        <f t="shared" si="75"/>
        <v>439.0216551806089</v>
      </c>
      <c r="S224" s="9">
        <f t="shared" si="66"/>
        <v>8.228857</v>
      </c>
    </row>
    <row r="225" spans="1:19" ht="12.75">
      <c r="A225" s="6">
        <f t="shared" si="76"/>
        <v>39872</v>
      </c>
      <c r="B225" s="9">
        <f t="shared" si="67"/>
        <v>1262.7706963247797</v>
      </c>
      <c r="C225" s="9">
        <f t="shared" si="68"/>
        <v>365.20438380701296</v>
      </c>
      <c r="D225" s="9">
        <f t="shared" si="69"/>
        <v>237.83056114673346</v>
      </c>
      <c r="E225" s="9">
        <f t="shared" si="70"/>
        <v>305.45105989092883</v>
      </c>
      <c r="F225" s="9">
        <f t="shared" si="71"/>
        <v>342.1586392331075</v>
      </c>
      <c r="G225" s="9">
        <f t="shared" si="72"/>
        <v>31.73513368228291</v>
      </c>
      <c r="H225" s="9">
        <f t="shared" si="73"/>
        <v>408.150669127827</v>
      </c>
      <c r="I225" s="9">
        <f t="shared" si="74"/>
        <v>262.0373898928809</v>
      </c>
      <c r="J225" s="9">
        <f t="shared" si="58"/>
        <v>10.044501796141</v>
      </c>
      <c r="K225" s="9">
        <f t="shared" si="59"/>
        <v>14.317</v>
      </c>
      <c r="L225" s="60">
        <f t="shared" si="60"/>
        <v>12.7570199966431</v>
      </c>
      <c r="M225" s="9">
        <f t="shared" si="61"/>
        <v>6.41694769714908</v>
      </c>
      <c r="N225" s="9">
        <f t="shared" si="62"/>
        <v>0.102657</v>
      </c>
      <c r="O225" s="60">
        <f t="shared" si="63"/>
        <v>1.27005004882813</v>
      </c>
      <c r="P225" s="9">
        <f t="shared" si="64"/>
        <v>1.42535689771694</v>
      </c>
      <c r="Q225" s="60">
        <f t="shared" si="65"/>
        <v>0.89104</v>
      </c>
      <c r="R225" s="9">
        <f t="shared" si="75"/>
        <v>423.59300090924165</v>
      </c>
      <c r="S225" s="9">
        <f t="shared" si="66"/>
        <v>7.916239</v>
      </c>
    </row>
    <row r="226" spans="1:19" ht="12.75">
      <c r="A226" s="6">
        <f t="shared" si="76"/>
        <v>39903</v>
      </c>
      <c r="B226" s="9">
        <f t="shared" si="67"/>
        <v>1401.915575063073</v>
      </c>
      <c r="C226" s="9">
        <f t="shared" si="68"/>
        <v>370.1064349229991</v>
      </c>
      <c r="D226" s="9">
        <f t="shared" si="69"/>
        <v>255.90643646688773</v>
      </c>
      <c r="E226" s="9">
        <f t="shared" si="70"/>
        <v>332.03518896698677</v>
      </c>
      <c r="F226" s="9">
        <f t="shared" si="71"/>
        <v>352.3863104980128</v>
      </c>
      <c r="G226" s="9">
        <f t="shared" si="72"/>
        <v>34.00406143560792</v>
      </c>
      <c r="H226" s="9">
        <f t="shared" si="73"/>
        <v>434.6248654053228</v>
      </c>
      <c r="I226" s="9">
        <f t="shared" si="74"/>
        <v>278.46832739437224</v>
      </c>
      <c r="J226" s="9">
        <f t="shared" si="58"/>
        <v>9.51002477653309</v>
      </c>
      <c r="K226" s="9">
        <f t="shared" si="59"/>
        <v>13.63122</v>
      </c>
      <c r="L226" s="60">
        <f t="shared" si="60"/>
        <v>12.6264600753784</v>
      </c>
      <c r="M226" s="9">
        <f t="shared" si="61"/>
        <v>6.60756393920726</v>
      </c>
      <c r="N226" s="9">
        <f t="shared" si="62"/>
        <v>0.096284</v>
      </c>
      <c r="O226" s="60">
        <f t="shared" si="63"/>
        <v>1.32770001888275</v>
      </c>
      <c r="P226" s="9">
        <f t="shared" si="64"/>
        <v>1.43335246390946</v>
      </c>
      <c r="Q226" s="60">
        <f t="shared" si="65"/>
        <v>0.92629</v>
      </c>
      <c r="R226" s="9">
        <f t="shared" si="75"/>
        <v>448.86822718631225</v>
      </c>
      <c r="S226" s="9">
        <f t="shared" si="66"/>
        <v>7.558718</v>
      </c>
    </row>
    <row r="227" spans="1:19" ht="12.75">
      <c r="A227" s="6">
        <f t="shared" si="76"/>
        <v>39933</v>
      </c>
      <c r="B227" s="9">
        <f t="shared" si="67"/>
        <v>1424.054944253487</v>
      </c>
      <c r="C227" s="9">
        <f t="shared" si="68"/>
        <v>371.8571749675943</v>
      </c>
      <c r="D227" s="9">
        <f t="shared" si="69"/>
        <v>284.87242510526096</v>
      </c>
      <c r="E227" s="9">
        <f t="shared" si="70"/>
        <v>363.6734910214046</v>
      </c>
      <c r="F227" s="9">
        <f t="shared" si="71"/>
        <v>382.2904489127896</v>
      </c>
      <c r="G227" s="9">
        <f t="shared" si="72"/>
        <v>37.01776741802792</v>
      </c>
      <c r="H227" s="9">
        <f t="shared" si="73"/>
        <v>473.4733117981855</v>
      </c>
      <c r="I227" s="9">
        <f t="shared" si="74"/>
        <v>325.1453608268512</v>
      </c>
      <c r="J227" s="9">
        <f t="shared" si="58"/>
        <v>8.47624342554129</v>
      </c>
      <c r="K227" s="9">
        <f t="shared" si="59"/>
        <v>12.56024</v>
      </c>
      <c r="L227" s="60">
        <f t="shared" si="60"/>
        <v>11.2318696975708</v>
      </c>
      <c r="M227" s="9">
        <f t="shared" si="61"/>
        <v>6.22750698795276</v>
      </c>
      <c r="N227" s="9">
        <f t="shared" si="62"/>
        <v>0.086154</v>
      </c>
      <c r="O227" s="60">
        <f t="shared" si="63"/>
        <v>1.32509994506836</v>
      </c>
      <c r="P227" s="9">
        <f t="shared" si="64"/>
        <v>1.48181686449342</v>
      </c>
      <c r="Q227" s="60">
        <f t="shared" si="65"/>
        <v>0.89424</v>
      </c>
      <c r="R227" s="9">
        <f t="shared" si="75"/>
        <v>513.1754086419248</v>
      </c>
      <c r="S227" s="9">
        <f t="shared" si="66"/>
        <v>7.13429</v>
      </c>
    </row>
    <row r="228" spans="1:19" ht="12.75">
      <c r="A228" s="6">
        <f t="shared" si="76"/>
        <v>39964</v>
      </c>
      <c r="B228" s="9">
        <f t="shared" si="67"/>
        <v>1571.1804378262811</v>
      </c>
      <c r="C228" s="9">
        <f t="shared" si="68"/>
        <v>373.2577705047506</v>
      </c>
      <c r="D228" s="9">
        <f t="shared" si="69"/>
        <v>311.04251569227836</v>
      </c>
      <c r="E228" s="9">
        <f t="shared" si="70"/>
        <v>383.7878333982168</v>
      </c>
      <c r="F228" s="9">
        <f t="shared" si="71"/>
        <v>400.17389525368276</v>
      </c>
      <c r="G228" s="9">
        <f t="shared" si="72"/>
        <v>39.9287844080454</v>
      </c>
      <c r="H228" s="9">
        <f t="shared" si="73"/>
        <v>489.94914243962523</v>
      </c>
      <c r="I228" s="9">
        <f t="shared" si="74"/>
        <v>336.82808325499224</v>
      </c>
      <c r="J228" s="9">
        <f t="shared" si="58"/>
        <v>8.03754354945113</v>
      </c>
      <c r="K228" s="9">
        <f t="shared" si="59"/>
        <v>12.96087</v>
      </c>
      <c r="L228" s="60">
        <f t="shared" si="60"/>
        <v>11.3766603469849</v>
      </c>
      <c r="M228" s="9">
        <f t="shared" si="61"/>
        <v>6.43363474918764</v>
      </c>
      <c r="N228" s="9">
        <f t="shared" si="62"/>
        <v>0.084202</v>
      </c>
      <c r="O228" s="60">
        <f t="shared" si="63"/>
        <v>1.41543996334076</v>
      </c>
      <c r="P228" s="9">
        <f t="shared" si="64"/>
        <v>1.6125408166224</v>
      </c>
      <c r="Q228" s="60">
        <f t="shared" si="65"/>
        <v>0.87777</v>
      </c>
      <c r="R228" s="9">
        <f t="shared" si="75"/>
        <v>600.7935195900155</v>
      </c>
      <c r="S228" s="9">
        <f t="shared" si="66"/>
        <v>7.334859</v>
      </c>
    </row>
    <row r="229" spans="1:19" ht="12.75">
      <c r="A229" s="6">
        <f t="shared" si="76"/>
        <v>39994</v>
      </c>
      <c r="B229" s="9">
        <f t="shared" si="67"/>
        <v>1523.1786556091088</v>
      </c>
      <c r="C229" s="9">
        <f t="shared" si="68"/>
        <v>374.658369543387</v>
      </c>
      <c r="D229" s="9">
        <f t="shared" si="69"/>
        <v>309.7704426822023</v>
      </c>
      <c r="E229" s="9">
        <f t="shared" si="70"/>
        <v>384.41588737297593</v>
      </c>
      <c r="F229" s="9">
        <f t="shared" si="71"/>
        <v>386.4770867430444</v>
      </c>
      <c r="G229" s="9">
        <f t="shared" si="72"/>
        <v>41.756723948590775</v>
      </c>
      <c r="H229" s="9">
        <f t="shared" si="73"/>
        <v>495.64826565143875</v>
      </c>
      <c r="I229" s="9">
        <f t="shared" si="74"/>
        <v>327.8170413541246</v>
      </c>
      <c r="J229" s="9">
        <f t="shared" si="58"/>
        <v>7.7225088106208</v>
      </c>
      <c r="K229" s="9">
        <f t="shared" si="59"/>
        <v>12.71783</v>
      </c>
      <c r="L229" s="60">
        <f t="shared" si="60"/>
        <v>10.8318996429443</v>
      </c>
      <c r="M229" s="9">
        <f t="shared" si="61"/>
        <v>6.24327787108175</v>
      </c>
      <c r="N229" s="9">
        <f t="shared" si="62"/>
        <v>0.080038</v>
      </c>
      <c r="O229" s="60">
        <f t="shared" si="63"/>
        <v>1.40263998508453</v>
      </c>
      <c r="P229" s="9">
        <f t="shared" si="64"/>
        <v>1.6468515688252</v>
      </c>
      <c r="Q229" s="60">
        <f t="shared" si="65"/>
        <v>0.85171</v>
      </c>
      <c r="R229" s="9">
        <f t="shared" si="75"/>
        <v>607.6617777731864</v>
      </c>
      <c r="S229" s="9">
        <f t="shared" si="66"/>
        <v>6.649621</v>
      </c>
    </row>
    <row r="230" spans="1:19" ht="12.75">
      <c r="A230" s="6">
        <f t="shared" si="76"/>
        <v>40025</v>
      </c>
      <c r="B230" s="9">
        <f t="shared" si="67"/>
        <v>1677.023031297242</v>
      </c>
      <c r="C230" s="9">
        <f t="shared" si="68"/>
        <v>378.86013514597533</v>
      </c>
      <c r="D230" s="9">
        <f t="shared" si="69"/>
        <v>336.10078426619356</v>
      </c>
      <c r="E230" s="9">
        <f t="shared" si="70"/>
        <v>413.3469112621222</v>
      </c>
      <c r="F230" s="9">
        <f t="shared" si="71"/>
        <v>419.61509235445436</v>
      </c>
      <c r="G230" s="9">
        <f t="shared" si="72"/>
        <v>43.427212624917495</v>
      </c>
      <c r="H230" s="9">
        <f t="shared" si="73"/>
        <v>536.4125711429017</v>
      </c>
      <c r="I230" s="9">
        <f t="shared" si="74"/>
        <v>363.5053484739931</v>
      </c>
      <c r="J230" s="9">
        <f t="shared" si="58"/>
        <v>7.83892775458803</v>
      </c>
      <c r="K230" s="9">
        <f t="shared" si="59"/>
        <v>12.99583</v>
      </c>
      <c r="L230" s="60">
        <f t="shared" si="60"/>
        <v>11.113639831543</v>
      </c>
      <c r="M230" s="9">
        <f t="shared" si="61"/>
        <v>6.516887620978</v>
      </c>
      <c r="N230" s="9">
        <f t="shared" si="62"/>
        <v>0.082346</v>
      </c>
      <c r="O230" s="60">
        <f t="shared" si="63"/>
        <v>1.41775000095367</v>
      </c>
      <c r="P230" s="9">
        <f t="shared" si="64"/>
        <v>1.65785748079857</v>
      </c>
      <c r="Q230" s="60">
        <f t="shared" si="65"/>
        <v>0.85517</v>
      </c>
      <c r="R230" s="9">
        <f t="shared" si="75"/>
        <v>680.222518701439</v>
      </c>
      <c r="S230" s="9">
        <f t="shared" si="66"/>
        <v>7.250879</v>
      </c>
    </row>
    <row r="231" spans="1:19" ht="12.75">
      <c r="A231" s="6">
        <f t="shared" si="76"/>
        <v>40056</v>
      </c>
      <c r="B231" s="9">
        <f t="shared" si="67"/>
        <v>1730.687072170357</v>
      </c>
      <c r="C231" s="9">
        <f t="shared" si="68"/>
        <v>379.9105896771728</v>
      </c>
      <c r="D231" s="9">
        <f t="shared" si="69"/>
        <v>350.115643000916</v>
      </c>
      <c r="E231" s="9">
        <f t="shared" si="70"/>
        <v>428.0435404233329</v>
      </c>
      <c r="F231" s="9">
        <f t="shared" si="71"/>
        <v>449.72235211596944</v>
      </c>
      <c r="G231" s="9">
        <f t="shared" si="72"/>
        <v>43.9962161475399</v>
      </c>
      <c r="H231" s="9">
        <f t="shared" si="73"/>
        <v>553.6005037686516</v>
      </c>
      <c r="I231" s="9">
        <f t="shared" si="74"/>
        <v>372.53616040172744</v>
      </c>
      <c r="J231" s="9">
        <f t="shared" si="58"/>
        <v>7.788898</v>
      </c>
      <c r="K231" s="9">
        <f t="shared" si="59"/>
        <v>12.69435</v>
      </c>
      <c r="L231" s="60">
        <f t="shared" si="60"/>
        <v>11.17738</v>
      </c>
      <c r="M231" s="9">
        <f t="shared" si="61"/>
        <v>6.566393</v>
      </c>
      <c r="N231" s="9">
        <f t="shared" si="62"/>
        <v>0.083963</v>
      </c>
      <c r="O231" s="60">
        <f t="shared" si="63"/>
        <v>1.43504</v>
      </c>
      <c r="P231" s="9">
        <f t="shared" si="64"/>
        <v>1.629801</v>
      </c>
      <c r="Q231" s="60">
        <f t="shared" si="65"/>
        <v>0.8805</v>
      </c>
      <c r="R231" s="9">
        <f t="shared" si="75"/>
        <v>652.147113671682</v>
      </c>
      <c r="S231" s="9">
        <f t="shared" si="66"/>
        <v>7.092066</v>
      </c>
    </row>
    <row r="232" spans="1:19" ht="12.75">
      <c r="A232" s="6">
        <f t="shared" si="76"/>
        <v>40086</v>
      </c>
      <c r="B232" s="9">
        <f t="shared" si="67"/>
        <v>1734.9881511933122</v>
      </c>
      <c r="C232" s="9">
        <f t="shared" si="68"/>
        <v>381.31118871580924</v>
      </c>
      <c r="D232" s="9">
        <f t="shared" si="69"/>
        <v>364.1916017747823</v>
      </c>
      <c r="E232" s="9">
        <f t="shared" si="70"/>
        <v>443.87083289095534</v>
      </c>
      <c r="F232" s="9">
        <f t="shared" si="71"/>
        <v>471.11439092822104</v>
      </c>
      <c r="G232" s="9">
        <f t="shared" si="72"/>
        <v>42.4896357077593</v>
      </c>
      <c r="H232" s="9">
        <f t="shared" si="73"/>
        <v>568.0032879556998</v>
      </c>
      <c r="I232" s="9">
        <f t="shared" si="74"/>
        <v>386.88988163207756</v>
      </c>
      <c r="J232" s="9">
        <f t="shared" si="58"/>
        <v>7.577502</v>
      </c>
      <c r="K232" s="9">
        <f t="shared" si="59"/>
        <v>12.11921</v>
      </c>
      <c r="L232" s="60">
        <f t="shared" si="60"/>
        <v>11.07611</v>
      </c>
      <c r="M232" s="9">
        <f t="shared" si="61"/>
        <v>6.687543</v>
      </c>
      <c r="N232" s="9">
        <f t="shared" si="62"/>
        <v>0.084632</v>
      </c>
      <c r="O232" s="60">
        <f t="shared" si="63"/>
        <v>1.46171</v>
      </c>
      <c r="P232" s="9">
        <f t="shared" si="64"/>
        <v>1.599368</v>
      </c>
      <c r="Q232" s="60">
        <f t="shared" si="65"/>
        <v>0.91393</v>
      </c>
      <c r="R232" s="9">
        <f t="shared" si="75"/>
        <v>692.8500578608042</v>
      </c>
      <c r="S232" s="9">
        <f t="shared" si="66"/>
        <v>7.060018</v>
      </c>
    </row>
    <row r="233" spans="1:19" ht="12.75">
      <c r="A233" s="6">
        <f t="shared" si="76"/>
        <v>40117</v>
      </c>
      <c r="B233" s="9">
        <f t="shared" si="67"/>
        <v>1839.376333549574</v>
      </c>
      <c r="C233" s="9">
        <f t="shared" si="68"/>
        <v>381.31118871580924</v>
      </c>
      <c r="D233" s="9">
        <f t="shared" si="69"/>
        <v>357.7901059663444</v>
      </c>
      <c r="E233" s="9">
        <f t="shared" si="70"/>
        <v>435.5300102632008</v>
      </c>
      <c r="F233" s="9">
        <f t="shared" si="71"/>
        <v>463.26280102875876</v>
      </c>
      <c r="G233" s="9">
        <f t="shared" si="72"/>
        <v>42.076657395724816</v>
      </c>
      <c r="H233" s="9">
        <f t="shared" si="73"/>
        <v>556.3018189509313</v>
      </c>
      <c r="I233" s="9">
        <f t="shared" si="74"/>
        <v>369.151395457121</v>
      </c>
      <c r="J233" s="9">
        <f t="shared" si="58"/>
        <v>7.827042</v>
      </c>
      <c r="K233" s="9">
        <f t="shared" si="59"/>
        <v>12.90158</v>
      </c>
      <c r="L233" s="60">
        <f t="shared" si="60"/>
        <v>11.54833</v>
      </c>
      <c r="M233" s="9">
        <f t="shared" si="61"/>
        <v>7.072542</v>
      </c>
      <c r="N233" s="9">
        <f t="shared" si="62"/>
        <v>0.086467</v>
      </c>
      <c r="O233" s="60">
        <f t="shared" si="63"/>
        <v>1.47544</v>
      </c>
      <c r="P233" s="9">
        <f t="shared" si="64"/>
        <v>1.648334</v>
      </c>
      <c r="Q233" s="60">
        <f t="shared" si="65"/>
        <v>0.89511</v>
      </c>
      <c r="R233" s="9">
        <f t="shared" si="75"/>
        <v>719.221991767235</v>
      </c>
      <c r="S233" s="9">
        <f t="shared" si="66"/>
        <v>7.266071</v>
      </c>
    </row>
    <row r="234" spans="1:19" ht="12.75">
      <c r="A234" s="6">
        <f t="shared" si="76"/>
        <v>40147</v>
      </c>
      <c r="B234" s="9">
        <f t="shared" si="67"/>
        <v>1878.5708484610705</v>
      </c>
      <c r="C234" s="9">
        <f t="shared" si="68"/>
        <v>381.31118871580924</v>
      </c>
      <c r="D234" s="9">
        <f t="shared" si="69"/>
        <v>372.59161528633575</v>
      </c>
      <c r="E234" s="9">
        <f t="shared" si="70"/>
        <v>461.41862771535864</v>
      </c>
      <c r="F234" s="9">
        <f t="shared" si="71"/>
        <v>479.23339957914453</v>
      </c>
      <c r="G234" s="9">
        <f t="shared" si="72"/>
        <v>39.18681555522276</v>
      </c>
      <c r="H234" s="9">
        <f t="shared" si="73"/>
        <v>596.9860406091378</v>
      </c>
      <c r="I234" s="9">
        <f t="shared" si="74"/>
        <v>383.53511259030347</v>
      </c>
      <c r="J234" s="9">
        <f t="shared" si="58"/>
        <v>7.432267</v>
      </c>
      <c r="K234" s="9">
        <f t="shared" si="59"/>
        <v>12.19706</v>
      </c>
      <c r="L234" s="60">
        <f t="shared" si="60"/>
        <v>11.15836</v>
      </c>
      <c r="M234" s="9">
        <f t="shared" si="61"/>
        <v>6.803131</v>
      </c>
      <c r="N234" s="9">
        <f t="shared" si="62"/>
        <v>0.086276</v>
      </c>
      <c r="O234" s="60">
        <f t="shared" si="63"/>
        <v>1.50134</v>
      </c>
      <c r="P234" s="9">
        <f t="shared" si="64"/>
        <v>1.641096</v>
      </c>
      <c r="Q234" s="60">
        <f t="shared" si="65"/>
        <v>0.91484</v>
      </c>
      <c r="R234" s="9">
        <f t="shared" si="75"/>
        <v>721.4911555629037</v>
      </c>
      <c r="S234" s="9">
        <f t="shared" si="66"/>
        <v>7.049804</v>
      </c>
    </row>
    <row r="235" spans="1:19" ht="12.75">
      <c r="A235" s="6">
        <f t="shared" si="76"/>
        <v>40178</v>
      </c>
      <c r="B235" s="9">
        <f t="shared" si="67"/>
        <v>1933.4904066212332</v>
      </c>
      <c r="C235" s="9">
        <f t="shared" si="68"/>
        <v>382.3616152351659</v>
      </c>
      <c r="D235" s="9">
        <f t="shared" si="69"/>
        <v>379.4023323325512</v>
      </c>
      <c r="E235" s="9">
        <f t="shared" si="70"/>
        <v>470.18695904074684</v>
      </c>
      <c r="F235" s="9">
        <f t="shared" si="71"/>
        <v>500.115443067571</v>
      </c>
      <c r="G235" s="9">
        <f t="shared" si="72"/>
        <v>44.22226610999069</v>
      </c>
      <c r="H235" s="9">
        <f t="shared" si="73"/>
        <v>613.0594331641295</v>
      </c>
      <c r="I235" s="9">
        <f t="shared" si="74"/>
        <v>406.13293502410295</v>
      </c>
      <c r="J235" s="9">
        <f t="shared" si="58"/>
        <v>7.363753</v>
      </c>
      <c r="K235" s="9">
        <f t="shared" si="59"/>
        <v>11.89144</v>
      </c>
      <c r="L235" s="60">
        <f t="shared" si="60"/>
        <v>10.56507</v>
      </c>
      <c r="M235" s="9">
        <f t="shared" si="61"/>
        <v>6.622623</v>
      </c>
      <c r="N235" s="9">
        <f t="shared" si="62"/>
        <v>0.079099</v>
      </c>
      <c r="O235" s="60">
        <f t="shared" si="63"/>
        <v>1.43474</v>
      </c>
      <c r="P235" s="9">
        <f t="shared" si="64"/>
        <v>1.614862</v>
      </c>
      <c r="Q235" s="60">
        <f t="shared" si="65"/>
        <v>0.88846</v>
      </c>
      <c r="R235" s="9">
        <f t="shared" si="75"/>
        <v>723.6343300710869</v>
      </c>
      <c r="S235" s="9">
        <f t="shared" si="66"/>
        <v>7.024134</v>
      </c>
    </row>
    <row r="236" spans="1:19" ht="12.75">
      <c r="A236" s="6">
        <f t="shared" si="76"/>
        <v>40209</v>
      </c>
      <c r="B236" s="9">
        <f t="shared" si="67"/>
        <v>1865.742196577574</v>
      </c>
      <c r="C236" s="9">
        <f t="shared" si="68"/>
        <v>383.4120697663634</v>
      </c>
      <c r="D236" s="9">
        <f t="shared" si="69"/>
        <v>363.79380574757647</v>
      </c>
      <c r="E236" s="9">
        <f t="shared" si="70"/>
        <v>453.197932871665</v>
      </c>
      <c r="F236" s="9">
        <f t="shared" si="71"/>
        <v>479.65425531914923</v>
      </c>
      <c r="G236" s="9">
        <f t="shared" si="72"/>
        <v>42.761390448372104</v>
      </c>
      <c r="H236" s="9">
        <f t="shared" si="73"/>
        <v>587.9255114597762</v>
      </c>
      <c r="I236" s="9">
        <f t="shared" si="74"/>
        <v>382.3652723798414</v>
      </c>
      <c r="J236" s="9">
        <f t="shared" si="58"/>
        <v>7.544998</v>
      </c>
      <c r="K236" s="9">
        <f t="shared" si="59"/>
        <v>12.09021</v>
      </c>
      <c r="L236" s="60">
        <f t="shared" si="60"/>
        <v>10.48717</v>
      </c>
      <c r="M236" s="9">
        <f t="shared" si="61"/>
        <v>6.706381</v>
      </c>
      <c r="N236" s="9">
        <f t="shared" si="62"/>
        <v>0.083228</v>
      </c>
      <c r="O236" s="60">
        <f t="shared" si="63"/>
        <v>1.38995</v>
      </c>
      <c r="P236" s="9">
        <f t="shared" si="64"/>
        <v>1.602414</v>
      </c>
      <c r="Q236" s="60">
        <f t="shared" si="65"/>
        <v>0.86741</v>
      </c>
      <c r="R236" s="9">
        <f t="shared" si="75"/>
        <v>665.2997266986285</v>
      </c>
      <c r="S236" s="9">
        <f t="shared" si="66"/>
        <v>7.081189</v>
      </c>
    </row>
    <row r="237" spans="1:19" ht="12.75">
      <c r="A237" s="6">
        <f t="shared" si="76"/>
        <v>40237</v>
      </c>
      <c r="B237" s="9">
        <f t="shared" si="67"/>
        <v>1872.7034805453627</v>
      </c>
      <c r="C237" s="9">
        <f t="shared" si="68"/>
        <v>385.86309532435655</v>
      </c>
      <c r="D237" s="9">
        <f t="shared" si="69"/>
        <v>369.06708684948336</v>
      </c>
      <c r="E237" s="9">
        <f t="shared" si="70"/>
        <v>466.9988374355406</v>
      </c>
      <c r="F237" s="9">
        <f t="shared" si="71"/>
        <v>497.72620996025285</v>
      </c>
      <c r="G237" s="9">
        <f t="shared" si="72"/>
        <v>42.45944539557889</v>
      </c>
      <c r="H237" s="9">
        <f t="shared" si="73"/>
        <v>605.6884517766505</v>
      </c>
      <c r="I237" s="9">
        <f t="shared" si="74"/>
        <v>381.6610503883452</v>
      </c>
      <c r="J237" s="9">
        <f t="shared" si="58"/>
        <v>7.664512</v>
      </c>
      <c r="K237" s="9">
        <f t="shared" si="59"/>
        <v>11.6685</v>
      </c>
      <c r="L237" s="60">
        <f t="shared" si="60"/>
        <v>10.45976</v>
      </c>
      <c r="M237" s="9">
        <f t="shared" si="61"/>
        <v>6.863585</v>
      </c>
      <c r="N237" s="9">
        <f t="shared" si="62"/>
        <v>0.086249</v>
      </c>
      <c r="O237" s="60">
        <f t="shared" si="63"/>
        <v>1.3647</v>
      </c>
      <c r="P237" s="9">
        <f t="shared" si="64"/>
        <v>1.522406</v>
      </c>
      <c r="Q237" s="60">
        <f t="shared" si="65"/>
        <v>0.89641</v>
      </c>
      <c r="R237" s="9">
        <f t="shared" si="75"/>
        <v>681.3919397917017</v>
      </c>
      <c r="S237" s="9">
        <f t="shared" si="66"/>
        <v>7.251535</v>
      </c>
    </row>
    <row r="238" spans="1:19" ht="12.75">
      <c r="A238" s="6">
        <f t="shared" si="76"/>
        <v>40268</v>
      </c>
      <c r="B238" s="9">
        <f t="shared" si="67"/>
        <v>2020.0838068348348</v>
      </c>
      <c r="C238" s="9">
        <f t="shared" si="68"/>
        <v>389.01443090610815</v>
      </c>
      <c r="D238" s="9">
        <f t="shared" si="69"/>
        <v>392.12912276239746</v>
      </c>
      <c r="E238" s="9">
        <f t="shared" si="70"/>
        <v>495.02533067955744</v>
      </c>
      <c r="F238" s="9">
        <f t="shared" si="71"/>
        <v>530.0561140986676</v>
      </c>
      <c r="G238" s="9">
        <f t="shared" si="72"/>
        <v>46.501215369720036</v>
      </c>
      <c r="H238" s="9">
        <f t="shared" si="73"/>
        <v>636.7415589909252</v>
      </c>
      <c r="I238" s="9">
        <f t="shared" si="74"/>
        <v>419.50292698656443</v>
      </c>
      <c r="J238" s="9">
        <f t="shared" si="58"/>
        <v>7.343981</v>
      </c>
      <c r="K238" s="9">
        <f t="shared" si="59"/>
        <v>11.14004</v>
      </c>
      <c r="L238" s="60">
        <f t="shared" si="60"/>
        <v>9.93714</v>
      </c>
      <c r="M238" s="9">
        <f t="shared" si="61"/>
        <v>6.7407</v>
      </c>
      <c r="N238" s="9">
        <f t="shared" si="62"/>
        <v>0.078595</v>
      </c>
      <c r="O238" s="60">
        <f t="shared" si="63"/>
        <v>1.3531</v>
      </c>
      <c r="P238" s="9">
        <f t="shared" si="64"/>
        <v>1.516894</v>
      </c>
      <c r="Q238" s="60">
        <f t="shared" si="65"/>
        <v>0.89202</v>
      </c>
      <c r="R238" s="9">
        <f t="shared" si="75"/>
        <v>702.2433330798486</v>
      </c>
      <c r="S238" s="9">
        <f t="shared" si="66"/>
        <v>7.238646</v>
      </c>
    </row>
    <row r="239" spans="1:19" ht="12.75">
      <c r="A239" s="6">
        <f t="shared" si="76"/>
        <v>40298</v>
      </c>
      <c r="B239" s="9">
        <f t="shared" si="67"/>
        <v>2018.8780130047003</v>
      </c>
      <c r="C239" s="9">
        <f t="shared" si="68"/>
        <v>389.71474443134673</v>
      </c>
      <c r="D239" s="9">
        <f t="shared" si="69"/>
        <v>392.40312911680155</v>
      </c>
      <c r="E239" s="9">
        <f t="shared" si="70"/>
        <v>502.7397608510045</v>
      </c>
      <c r="F239" s="9">
        <f t="shared" si="71"/>
        <v>519.334521861118</v>
      </c>
      <c r="G239" s="9">
        <f t="shared" si="72"/>
        <v>46.36477193106025</v>
      </c>
      <c r="H239" s="9">
        <f t="shared" si="73"/>
        <v>657.3510806029848</v>
      </c>
      <c r="I239" s="9">
        <f t="shared" si="74"/>
        <v>418.2860477466606</v>
      </c>
      <c r="J239" s="9">
        <f t="shared" si="58"/>
        <v>7.358179</v>
      </c>
      <c r="K239" s="9">
        <f t="shared" si="59"/>
        <v>11.26275</v>
      </c>
      <c r="L239" s="60">
        <f t="shared" si="60"/>
        <v>9.78373</v>
      </c>
      <c r="M239" s="9">
        <f t="shared" si="61"/>
        <v>6.849337</v>
      </c>
      <c r="N239" s="9">
        <f t="shared" si="62"/>
        <v>0.07827</v>
      </c>
      <c r="O239" s="60">
        <f t="shared" si="63"/>
        <v>1.32964</v>
      </c>
      <c r="P239" s="9">
        <f t="shared" si="64"/>
        <v>1.530644</v>
      </c>
      <c r="Q239" s="60">
        <f t="shared" si="65"/>
        <v>0.86868</v>
      </c>
      <c r="R239" s="9">
        <f t="shared" si="75"/>
        <v>697.9199816167968</v>
      </c>
      <c r="S239" s="9">
        <f t="shared" si="66"/>
        <v>7.264804</v>
      </c>
    </row>
    <row r="240" spans="1:19" ht="12.75">
      <c r="A240" s="6">
        <f t="shared" si="76"/>
        <v>40329</v>
      </c>
      <c r="B240" s="9">
        <f t="shared" si="67"/>
        <v>1915.676978182231</v>
      </c>
      <c r="C240" s="9">
        <f t="shared" si="68"/>
        <v>390.41502994474456</v>
      </c>
      <c r="D240" s="9">
        <f t="shared" si="69"/>
        <v>355.18853584436295</v>
      </c>
      <c r="E240" s="9">
        <f t="shared" si="70"/>
        <v>462.4135449642628</v>
      </c>
      <c r="F240" s="9">
        <f t="shared" si="71"/>
        <v>487.5920621931264</v>
      </c>
      <c r="G240" s="9">
        <f t="shared" si="72"/>
        <v>40.96112536065877</v>
      </c>
      <c r="H240" s="9">
        <f t="shared" si="73"/>
        <v>610.5334756191361</v>
      </c>
      <c r="I240" s="9">
        <f t="shared" si="74"/>
        <v>406.6033253185195</v>
      </c>
      <c r="J240" s="9">
        <f t="shared" si="58"/>
        <v>7.689972</v>
      </c>
      <c r="K240" s="9">
        <f t="shared" si="59"/>
        <v>11.17332</v>
      </c>
      <c r="L240" s="60">
        <f t="shared" si="60"/>
        <v>9.43598</v>
      </c>
      <c r="M240" s="9">
        <f t="shared" si="61"/>
        <v>6.449967</v>
      </c>
      <c r="N240" s="9">
        <f t="shared" si="62"/>
        <v>0.084472</v>
      </c>
      <c r="O240" s="60">
        <f t="shared" si="63"/>
        <v>1.22705</v>
      </c>
      <c r="P240" s="9">
        <f t="shared" si="64"/>
        <v>1.452973</v>
      </c>
      <c r="Q240" s="60">
        <f t="shared" si="65"/>
        <v>0.84451</v>
      </c>
      <c r="R240" s="9">
        <f t="shared" si="75"/>
        <v>653.5027096379573</v>
      </c>
      <c r="S240" s="9">
        <f t="shared" si="66"/>
        <v>7.328347</v>
      </c>
    </row>
    <row r="241" spans="1:19" ht="12.75">
      <c r="A241" s="6">
        <f t="shared" si="76"/>
        <v>40359</v>
      </c>
      <c r="B241" s="9">
        <f t="shared" si="67"/>
        <v>1854.9832835880723</v>
      </c>
      <c r="C241" s="9">
        <f t="shared" si="68"/>
        <v>390.41502994474456</v>
      </c>
      <c r="D241" s="9">
        <f t="shared" si="69"/>
        <v>343.14288666389825</v>
      </c>
      <c r="E241" s="9">
        <f t="shared" si="70"/>
        <v>438.09290247501576</v>
      </c>
      <c r="F241" s="9">
        <f t="shared" si="71"/>
        <v>463.1517418751465</v>
      </c>
      <c r="G241" s="9">
        <f t="shared" si="72"/>
        <v>39.34233759394099</v>
      </c>
      <c r="H241" s="9">
        <f t="shared" si="73"/>
        <v>585.1436317489623</v>
      </c>
      <c r="I241" s="9">
        <f t="shared" si="74"/>
        <v>406.68445060117983</v>
      </c>
      <c r="J241" s="9">
        <f t="shared" si="58"/>
        <v>7.665825</v>
      </c>
      <c r="K241" s="9">
        <f t="shared" si="59"/>
        <v>11.46896</v>
      </c>
      <c r="L241" s="60">
        <f t="shared" si="60"/>
        <v>9.38987</v>
      </c>
      <c r="M241" s="9">
        <f t="shared" si="61"/>
        <v>6.474968</v>
      </c>
      <c r="N241" s="9">
        <f t="shared" si="62"/>
        <v>0.086629</v>
      </c>
      <c r="O241" s="60">
        <f t="shared" si="63"/>
        <v>1.2249</v>
      </c>
      <c r="P241" s="9">
        <f t="shared" si="64"/>
        <v>1.496116</v>
      </c>
      <c r="Q241" s="60">
        <f t="shared" si="65"/>
        <v>0.81872</v>
      </c>
      <c r="R241" s="9">
        <f t="shared" si="75"/>
        <v>665.5311699123829</v>
      </c>
      <c r="S241" s="9">
        <f t="shared" si="66"/>
        <v>7.213876</v>
      </c>
    </row>
    <row r="242" spans="1:19" ht="12.75">
      <c r="A242" s="6">
        <f t="shared" si="76"/>
        <v>40390</v>
      </c>
      <c r="B242" s="9">
        <f t="shared" si="67"/>
        <v>2004.2282395117734</v>
      </c>
      <c r="C242" s="9">
        <f t="shared" si="68"/>
        <v>392.86605550273765</v>
      </c>
      <c r="D242" s="9">
        <f t="shared" si="69"/>
        <v>371.05268909717006</v>
      </c>
      <c r="E242" s="9">
        <f t="shared" si="70"/>
        <v>468.6620174057363</v>
      </c>
      <c r="F242" s="9">
        <f t="shared" si="71"/>
        <v>495.91711480009394</v>
      </c>
      <c r="G242" s="9">
        <f t="shared" si="72"/>
        <v>39.99084227197179</v>
      </c>
      <c r="H242" s="9">
        <f t="shared" si="73"/>
        <v>633.56935471466</v>
      </c>
      <c r="I242" s="9">
        <f t="shared" si="74"/>
        <v>419.1225244006449</v>
      </c>
      <c r="J242" s="9">
        <f t="shared" si="58"/>
        <v>7.303825</v>
      </c>
      <c r="K242" s="9">
        <f t="shared" si="59"/>
        <v>11.43851</v>
      </c>
      <c r="L242" s="60">
        <f t="shared" si="60"/>
        <v>9.51535</v>
      </c>
      <c r="M242" s="9">
        <f t="shared" si="61"/>
        <v>6.611785</v>
      </c>
      <c r="N242" s="9">
        <f t="shared" si="62"/>
        <v>0.084281</v>
      </c>
      <c r="O242" s="60">
        <f t="shared" si="63"/>
        <v>1.30279</v>
      </c>
      <c r="P242" s="9">
        <f t="shared" si="64"/>
        <v>1.566098</v>
      </c>
      <c r="Q242" s="60">
        <f t="shared" si="65"/>
        <v>0.83187</v>
      </c>
      <c r="R242" s="9">
        <f t="shared" si="75"/>
        <v>695.3152768060844</v>
      </c>
      <c r="S242" s="9">
        <f t="shared" si="66"/>
        <v>7.091429</v>
      </c>
    </row>
    <row r="243" spans="1:19" ht="12.75">
      <c r="A243" s="6">
        <f t="shared" si="76"/>
        <v>40421</v>
      </c>
      <c r="B243" s="9">
        <f t="shared" si="67"/>
        <v>1932.5456609398911</v>
      </c>
      <c r="C243" s="9">
        <f t="shared" si="68"/>
        <v>393.2162245205373</v>
      </c>
      <c r="D243" s="9">
        <f t="shared" si="69"/>
        <v>357.3509804817665</v>
      </c>
      <c r="E243" s="9">
        <f t="shared" si="70"/>
        <v>447.3196467412402</v>
      </c>
      <c r="F243" s="9">
        <f t="shared" si="71"/>
        <v>495.3442833761987</v>
      </c>
      <c r="G243" s="9">
        <f t="shared" si="72"/>
        <v>37.000156402589354</v>
      </c>
      <c r="H243" s="9">
        <f t="shared" si="73"/>
        <v>610.2748615597608</v>
      </c>
      <c r="I243" s="9">
        <f t="shared" si="74"/>
        <v>403.93709859176107</v>
      </c>
      <c r="J243" s="9">
        <f t="shared" si="58"/>
        <v>7.375774</v>
      </c>
      <c r="K243" s="9">
        <f t="shared" si="59"/>
        <v>11.33592</v>
      </c>
      <c r="L243" s="60">
        <f t="shared" si="60"/>
        <v>9.37424</v>
      </c>
      <c r="M243" s="9">
        <f t="shared" si="61"/>
        <v>6.564824</v>
      </c>
      <c r="N243" s="9">
        <f t="shared" si="62"/>
        <v>0.087838</v>
      </c>
      <c r="O243" s="60">
        <f t="shared" si="63"/>
        <v>1.27095</v>
      </c>
      <c r="P243" s="9">
        <f t="shared" si="64"/>
        <v>1.536913</v>
      </c>
      <c r="Q243" s="60">
        <f t="shared" si="65"/>
        <v>0.82695</v>
      </c>
      <c r="R243" s="9">
        <f t="shared" si="75"/>
        <v>679.0044712845105</v>
      </c>
      <c r="S243" s="9">
        <f t="shared" si="66"/>
        <v>6.916829</v>
      </c>
    </row>
    <row r="244" spans="1:19" ht="12.75">
      <c r="A244" s="6">
        <f t="shared" si="76"/>
        <v>40451</v>
      </c>
      <c r="B244" s="9">
        <f t="shared" si="67"/>
        <v>2101.524613825851</v>
      </c>
      <c r="C244" s="9">
        <f t="shared" si="68"/>
        <v>393.56636902797624</v>
      </c>
      <c r="D244" s="9">
        <f t="shared" si="69"/>
        <v>390.8098586651779</v>
      </c>
      <c r="E244" s="9">
        <f t="shared" si="70"/>
        <v>487.0776233174855</v>
      </c>
      <c r="F244" s="9">
        <f t="shared" si="71"/>
        <v>526.8763151741879</v>
      </c>
      <c r="G244" s="9">
        <f t="shared" si="72"/>
        <v>39.28661130937467</v>
      </c>
      <c r="H244" s="9">
        <f t="shared" si="73"/>
        <v>655.5472235040771</v>
      </c>
      <c r="I244" s="9">
        <f t="shared" si="74"/>
        <v>424.6479060473791</v>
      </c>
      <c r="J244" s="9">
        <f t="shared" si="58"/>
        <v>6.974326</v>
      </c>
      <c r="K244" s="9">
        <f t="shared" si="59"/>
        <v>10.99019</v>
      </c>
      <c r="L244" s="60">
        <f t="shared" si="60"/>
        <v>9.52135</v>
      </c>
      <c r="M244" s="9">
        <f t="shared" si="61"/>
        <v>6.752874</v>
      </c>
      <c r="N244" s="9">
        <f t="shared" si="62"/>
        <v>0.083484</v>
      </c>
      <c r="O244" s="60">
        <f t="shared" si="63"/>
        <v>1.3652</v>
      </c>
      <c r="P244" s="9">
        <f t="shared" si="64"/>
        <v>1.575807</v>
      </c>
      <c r="Q244" s="60">
        <f t="shared" si="65"/>
        <v>0.86635</v>
      </c>
      <c r="R244" s="9">
        <f t="shared" si="75"/>
        <v>739.2352429161851</v>
      </c>
      <c r="S244" s="9">
        <f t="shared" si="66"/>
        <v>6.798584</v>
      </c>
    </row>
    <row r="245" spans="1:19" ht="12.75">
      <c r="A245" s="6">
        <f t="shared" si="76"/>
        <v>40482</v>
      </c>
      <c r="B245" s="9">
        <f t="shared" si="67"/>
        <v>2176.134660923473</v>
      </c>
      <c r="C245" s="9">
        <f t="shared" si="68"/>
        <v>394.266651039894</v>
      </c>
      <c r="D245" s="9">
        <f t="shared" si="69"/>
        <v>405.4644298422528</v>
      </c>
      <c r="E245" s="9">
        <f t="shared" si="70"/>
        <v>505.4877462183439</v>
      </c>
      <c r="F245" s="9">
        <f t="shared" si="71"/>
        <v>539.6481178396076</v>
      </c>
      <c r="G245" s="9">
        <f t="shared" si="72"/>
        <v>38.58678310063718</v>
      </c>
      <c r="H245" s="9">
        <f t="shared" si="73"/>
        <v>678.658379480081</v>
      </c>
      <c r="I245" s="9">
        <f t="shared" si="74"/>
        <v>450.0319388192664</v>
      </c>
      <c r="J245" s="9">
        <f t="shared" si="58"/>
        <v>6.957062</v>
      </c>
      <c r="K245" s="9">
        <f t="shared" si="59"/>
        <v>11.12299</v>
      </c>
      <c r="L245" s="60">
        <f t="shared" si="60"/>
        <v>9.66955</v>
      </c>
      <c r="M245" s="9">
        <f t="shared" si="61"/>
        <v>6.819339</v>
      </c>
      <c r="N245" s="9">
        <f t="shared" si="62"/>
        <v>0.086369</v>
      </c>
      <c r="O245" s="60">
        <f t="shared" si="63"/>
        <v>1.38989</v>
      </c>
      <c r="P245" s="9">
        <f t="shared" si="64"/>
        <v>1.598806</v>
      </c>
      <c r="Q245" s="60">
        <f t="shared" si="65"/>
        <v>0.86933</v>
      </c>
      <c r="R245" s="9">
        <f t="shared" si="75"/>
        <v>763.6409427343369</v>
      </c>
      <c r="S245" s="9">
        <f t="shared" si="66"/>
        <v>6.836745</v>
      </c>
    </row>
    <row r="246" spans="1:19" ht="12.75">
      <c r="A246" s="6">
        <f t="shared" si="76"/>
        <v>40512</v>
      </c>
      <c r="B246" s="9">
        <f t="shared" si="67"/>
        <v>2166.3080627510853</v>
      </c>
      <c r="C246" s="9">
        <f t="shared" si="68"/>
        <v>394.96696456513257</v>
      </c>
      <c r="D246" s="9">
        <f t="shared" si="69"/>
        <v>396.90128419366846</v>
      </c>
      <c r="E246" s="9">
        <f t="shared" si="70"/>
        <v>505.32292358793086</v>
      </c>
      <c r="F246" s="9">
        <f t="shared" si="71"/>
        <v>527.336626139818</v>
      </c>
      <c r="G246" s="9">
        <f t="shared" si="72"/>
        <v>41.66699163183236</v>
      </c>
      <c r="H246" s="9">
        <f t="shared" si="73"/>
        <v>678.3995731425944</v>
      </c>
      <c r="I246" s="9">
        <f t="shared" si="74"/>
        <v>455.97112758007427</v>
      </c>
      <c r="J246" s="9">
        <f t="shared" si="58"/>
        <v>7.092269</v>
      </c>
      <c r="K246" s="9">
        <f t="shared" si="59"/>
        <v>11.04513</v>
      </c>
      <c r="L246" s="60">
        <f t="shared" si="60"/>
        <v>9.23229</v>
      </c>
      <c r="M246" s="9">
        <f t="shared" si="61"/>
        <v>6.801853</v>
      </c>
      <c r="N246" s="9">
        <f t="shared" si="62"/>
        <v>0.084663</v>
      </c>
      <c r="O246" s="60">
        <f t="shared" si="63"/>
        <v>1.30174</v>
      </c>
      <c r="P246" s="9">
        <f t="shared" si="64"/>
        <v>1.557347</v>
      </c>
      <c r="Q246" s="60">
        <f t="shared" si="65"/>
        <v>0.83587</v>
      </c>
      <c r="R246" s="9">
        <f t="shared" si="75"/>
        <v>766.7902236072084</v>
      </c>
      <c r="S246" s="9">
        <f t="shared" si="66"/>
        <v>6.905125</v>
      </c>
    </row>
    <row r="247" spans="1:19" ht="12.75">
      <c r="A247" s="6">
        <f t="shared" si="76"/>
        <v>40543</v>
      </c>
      <c r="B247" s="9">
        <f t="shared" si="67"/>
        <v>2300.536534687128</v>
      </c>
      <c r="C247" s="9">
        <f t="shared" si="68"/>
        <v>395.66725007853034</v>
      </c>
      <c r="D247" s="9">
        <f t="shared" si="69"/>
        <v>426.2144998837611</v>
      </c>
      <c r="E247" s="9">
        <f t="shared" si="70"/>
        <v>538.92995885582</v>
      </c>
      <c r="F247" s="9">
        <f t="shared" si="71"/>
        <v>563.2540332008421</v>
      </c>
      <c r="G247" s="9">
        <f t="shared" si="72"/>
        <v>42.89087334283475</v>
      </c>
      <c r="H247" s="9">
        <f t="shared" si="73"/>
        <v>712.4782725734511</v>
      </c>
      <c r="I247" s="9">
        <f t="shared" si="74"/>
        <v>471.3576622829478</v>
      </c>
      <c r="J247" s="9">
        <f t="shared" si="58"/>
        <v>6.615763</v>
      </c>
      <c r="K247" s="9">
        <f t="shared" si="59"/>
        <v>10.35807</v>
      </c>
      <c r="L247" s="60">
        <f t="shared" si="60"/>
        <v>8.87531</v>
      </c>
      <c r="M247" s="9">
        <f t="shared" si="61"/>
        <v>6.781516</v>
      </c>
      <c r="N247" s="9">
        <f t="shared" si="62"/>
        <v>0.08157</v>
      </c>
      <c r="O247" s="60">
        <f t="shared" si="63"/>
        <v>1.34154</v>
      </c>
      <c r="P247" s="9">
        <f t="shared" si="64"/>
        <v>1.565665</v>
      </c>
      <c r="Q247" s="60">
        <f t="shared" si="65"/>
        <v>0.85685</v>
      </c>
      <c r="R247" s="9">
        <f t="shared" si="75"/>
        <v>761.6283425028936</v>
      </c>
      <c r="S247" s="9">
        <f t="shared" si="66"/>
        <v>6.658047</v>
      </c>
    </row>
    <row r="248" spans="1:19" ht="12.75">
      <c r="A248" s="6">
        <f t="shared" si="76"/>
        <v>40574</v>
      </c>
      <c r="B248" s="9">
        <f t="shared" si="67"/>
        <v>2250.9933253056597</v>
      </c>
      <c r="C248" s="9">
        <f t="shared" si="68"/>
        <v>397.41799012312555</v>
      </c>
      <c r="D248" s="9">
        <f t="shared" si="69"/>
        <v>435.94331505962</v>
      </c>
      <c r="E248" s="9">
        <f t="shared" si="70"/>
        <v>551.5877387248956</v>
      </c>
      <c r="F248" s="9">
        <f t="shared" si="71"/>
        <v>560.139992985738</v>
      </c>
      <c r="G248" s="9">
        <f t="shared" si="72"/>
        <v>42.92861123306026</v>
      </c>
      <c r="H248" s="9">
        <f t="shared" si="73"/>
        <v>720.8544839255508</v>
      </c>
      <c r="I248" s="9">
        <f t="shared" si="74"/>
        <v>482.4895508590764</v>
      </c>
      <c r="J248" s="9">
        <f t="shared" si="58"/>
        <v>7.180043</v>
      </c>
      <c r="K248" s="9">
        <f t="shared" si="59"/>
        <v>11.50062</v>
      </c>
      <c r="L248" s="60">
        <f t="shared" si="60"/>
        <v>9.84384</v>
      </c>
      <c r="M248" s="9">
        <f t="shared" si="61"/>
        <v>7.158479</v>
      </c>
      <c r="N248" s="9">
        <f t="shared" si="62"/>
        <v>0.087636</v>
      </c>
      <c r="O248" s="60">
        <f t="shared" si="63"/>
        <v>1.371</v>
      </c>
      <c r="P248" s="9">
        <f t="shared" si="64"/>
        <v>1.601748</v>
      </c>
      <c r="Q248" s="60">
        <f t="shared" si="65"/>
        <v>0.85594</v>
      </c>
      <c r="R248" s="9">
        <f t="shared" si="75"/>
        <v>775.2468124979342</v>
      </c>
      <c r="S248" s="9">
        <f t="shared" si="66"/>
        <v>7.178211</v>
      </c>
    </row>
    <row r="249" spans="1:19" ht="12.75">
      <c r="A249" s="6">
        <f t="shared" si="76"/>
        <v>40602</v>
      </c>
      <c r="B249" s="9">
        <f t="shared" si="67"/>
        <v>2314.129684720659</v>
      </c>
      <c r="C249" s="9">
        <f t="shared" si="68"/>
        <v>400.21918469891824</v>
      </c>
      <c r="D249" s="9">
        <f t="shared" si="69"/>
        <v>451.39973731950676</v>
      </c>
      <c r="E249" s="9">
        <f t="shared" si="70"/>
        <v>570.2253235017978</v>
      </c>
      <c r="F249" s="9">
        <f t="shared" si="71"/>
        <v>574.9006312836102</v>
      </c>
      <c r="G249" s="9">
        <f t="shared" si="72"/>
        <v>44.54786024065857</v>
      </c>
      <c r="H249" s="9">
        <f t="shared" si="73"/>
        <v>738.8431587448094</v>
      </c>
      <c r="I249" s="9">
        <f t="shared" si="74"/>
        <v>495.77228201329837</v>
      </c>
      <c r="J249" s="9">
        <f t="shared" si="58"/>
        <v>6.939082</v>
      </c>
      <c r="K249" s="9">
        <f t="shared" si="59"/>
        <v>11.28641</v>
      </c>
      <c r="L249" s="60">
        <f t="shared" si="60"/>
        <v>9.58419</v>
      </c>
      <c r="M249" s="9">
        <f t="shared" si="61"/>
        <v>7.066059</v>
      </c>
      <c r="N249" s="9">
        <f t="shared" si="62"/>
        <v>0.084695</v>
      </c>
      <c r="O249" s="60">
        <f t="shared" si="63"/>
        <v>1.38119</v>
      </c>
      <c r="P249" s="9">
        <f t="shared" si="64"/>
        <v>1.626498</v>
      </c>
      <c r="Q249" s="60">
        <f t="shared" si="65"/>
        <v>0.84918</v>
      </c>
      <c r="R249" s="9">
        <f t="shared" si="75"/>
        <v>771.6323204165985</v>
      </c>
      <c r="S249" s="9">
        <f t="shared" si="66"/>
        <v>7.120286</v>
      </c>
    </row>
    <row r="250" spans="1:19" ht="12.75">
      <c r="A250" s="6">
        <f t="shared" si="76"/>
        <v>40633</v>
      </c>
      <c r="B250" s="9">
        <f t="shared" si="67"/>
        <v>2326.2187001825782</v>
      </c>
      <c r="C250" s="9">
        <f t="shared" si="68"/>
        <v>405.12123581490437</v>
      </c>
      <c r="D250" s="9">
        <f t="shared" si="69"/>
        <v>447.15542061664365</v>
      </c>
      <c r="E250" s="9">
        <f t="shared" si="70"/>
        <v>570.2786582440988</v>
      </c>
      <c r="F250" s="9">
        <f t="shared" si="71"/>
        <v>569.4762684124388</v>
      </c>
      <c r="G250" s="9">
        <f t="shared" si="72"/>
        <v>40.90409921542913</v>
      </c>
      <c r="H250" s="9">
        <f t="shared" si="73"/>
        <v>751.653111059838</v>
      </c>
      <c r="I250" s="9">
        <f t="shared" si="74"/>
        <v>480.02375130124335</v>
      </c>
      <c r="J250" s="9">
        <f t="shared" si="58"/>
        <v>6.759467</v>
      </c>
      <c r="K250" s="9">
        <f t="shared" si="59"/>
        <v>10.83515</v>
      </c>
      <c r="L250" s="60">
        <f t="shared" si="60"/>
        <v>9.59236</v>
      </c>
      <c r="M250" s="9">
        <f t="shared" si="61"/>
        <v>6.990293</v>
      </c>
      <c r="N250" s="9">
        <f t="shared" si="62"/>
        <v>0.081557</v>
      </c>
      <c r="O250" s="60">
        <f t="shared" si="63"/>
        <v>1.4191</v>
      </c>
      <c r="P250" s="9">
        <f t="shared" si="64"/>
        <v>1.60296</v>
      </c>
      <c r="Q250" s="60">
        <f t="shared" si="65"/>
        <v>0.8853</v>
      </c>
      <c r="R250" s="9">
        <f t="shared" si="75"/>
        <v>777.897818846091</v>
      </c>
      <c r="S250" s="9">
        <f t="shared" si="66"/>
        <v>6.94882</v>
      </c>
    </row>
    <row r="251" spans="1:19" ht="12.75">
      <c r="A251" s="6">
        <f t="shared" si="76"/>
        <v>40663</v>
      </c>
      <c r="B251" s="9">
        <f t="shared" si="67"/>
        <v>2378.3723910519675</v>
      </c>
      <c r="C251" s="9">
        <f t="shared" si="68"/>
        <v>406.1716903461018</v>
      </c>
      <c r="D251" s="9">
        <f t="shared" si="69"/>
        <v>466.4351157324158</v>
      </c>
      <c r="E251" s="9">
        <f t="shared" si="70"/>
        <v>587.029921122736</v>
      </c>
      <c r="F251" s="9">
        <f t="shared" si="71"/>
        <v>586.3879471592239</v>
      </c>
      <c r="G251" s="9">
        <f t="shared" si="72"/>
        <v>41.30093409664492</v>
      </c>
      <c r="H251" s="9">
        <f t="shared" si="73"/>
        <v>782.3845369943097</v>
      </c>
      <c r="I251" s="9">
        <f t="shared" si="74"/>
        <v>512.2795727219993</v>
      </c>
      <c r="J251" s="9">
        <f t="shared" si="58"/>
        <v>6.587204</v>
      </c>
      <c r="K251" s="9">
        <f t="shared" si="59"/>
        <v>10.98712</v>
      </c>
      <c r="L251" s="60">
        <f t="shared" si="60"/>
        <v>9.77271</v>
      </c>
      <c r="M251" s="9">
        <f t="shared" si="61"/>
        <v>7.208768</v>
      </c>
      <c r="N251" s="9">
        <f t="shared" si="62"/>
        <v>0.081183</v>
      </c>
      <c r="O251" s="60">
        <f t="shared" si="63"/>
        <v>1.48359</v>
      </c>
      <c r="P251" s="9">
        <f t="shared" si="64"/>
        <v>1.667948</v>
      </c>
      <c r="Q251" s="60">
        <f t="shared" si="65"/>
        <v>0.88947</v>
      </c>
      <c r="R251" s="9">
        <f t="shared" si="75"/>
        <v>784.2886608365027</v>
      </c>
      <c r="S251" s="9">
        <f t="shared" si="66"/>
        <v>6.942325</v>
      </c>
    </row>
    <row r="252" spans="1:19" ht="12.75">
      <c r="A252" s="6">
        <f t="shared" si="76"/>
        <v>40694</v>
      </c>
      <c r="B252" s="9">
        <f t="shared" si="67"/>
        <v>2359.9933582905824</v>
      </c>
      <c r="C252" s="9">
        <f t="shared" si="68"/>
        <v>408.27257839961607</v>
      </c>
      <c r="D252" s="9">
        <f t="shared" si="69"/>
        <v>457.23106544559334</v>
      </c>
      <c r="E252" s="9">
        <f t="shared" si="70"/>
        <v>580.1214935522299</v>
      </c>
      <c r="F252" s="9">
        <f t="shared" si="71"/>
        <v>580.804302080898</v>
      </c>
      <c r="G252" s="9">
        <f t="shared" si="72"/>
        <v>40.64676873508029</v>
      </c>
      <c r="H252" s="9">
        <f t="shared" si="73"/>
        <v>777.8952276572845</v>
      </c>
      <c r="I252" s="9">
        <f t="shared" si="74"/>
        <v>497.2291284758611</v>
      </c>
      <c r="J252" s="9">
        <f t="shared" si="58"/>
        <v>6.82758</v>
      </c>
      <c r="K252" s="9">
        <f t="shared" si="59"/>
        <v>11.23794</v>
      </c>
      <c r="L252" s="60">
        <f t="shared" si="60"/>
        <v>9.81533</v>
      </c>
      <c r="M252" s="9">
        <f t="shared" si="61"/>
        <v>7.275141</v>
      </c>
      <c r="N252" s="9">
        <f t="shared" si="62"/>
        <v>0.084042</v>
      </c>
      <c r="O252" s="60">
        <f t="shared" si="63"/>
        <v>1.4376</v>
      </c>
      <c r="P252" s="9">
        <f t="shared" si="64"/>
        <v>1.645962</v>
      </c>
      <c r="Q252" s="60">
        <f t="shared" si="65"/>
        <v>0.87341</v>
      </c>
      <c r="R252" s="9">
        <f t="shared" si="75"/>
        <v>783.0759087121846</v>
      </c>
      <c r="S252" s="9">
        <f t="shared" si="66"/>
        <v>7.047091</v>
      </c>
    </row>
    <row r="253" spans="1:19" ht="12.75">
      <c r="A253" s="6">
        <f t="shared" si="76"/>
        <v>40724</v>
      </c>
      <c r="B253" s="9">
        <f t="shared" si="67"/>
        <v>2312.0848075551216</v>
      </c>
      <c r="C253" s="9">
        <f t="shared" si="68"/>
        <v>410.02331844421127</v>
      </c>
      <c r="D253" s="9">
        <f t="shared" si="69"/>
        <v>450.1739612496599</v>
      </c>
      <c r="E253" s="9">
        <f t="shared" si="70"/>
        <v>570.2477540008964</v>
      </c>
      <c r="F253" s="9">
        <f t="shared" si="71"/>
        <v>578.4691372457331</v>
      </c>
      <c r="G253" s="9">
        <f t="shared" si="72"/>
        <v>41.159836318190656</v>
      </c>
      <c r="H253" s="9">
        <f t="shared" si="73"/>
        <v>771.0305145362263</v>
      </c>
      <c r="I253" s="9">
        <f t="shared" si="74"/>
        <v>502.85676888225106</v>
      </c>
      <c r="J253" s="9">
        <f t="shared" si="58"/>
        <v>6.77901</v>
      </c>
      <c r="K253" s="9">
        <f t="shared" si="59"/>
        <v>10.88341</v>
      </c>
      <c r="L253" s="60">
        <f t="shared" si="60"/>
        <v>9.82848</v>
      </c>
      <c r="M253" s="9">
        <f t="shared" si="61"/>
        <v>7.257562</v>
      </c>
      <c r="N253" s="9">
        <f t="shared" si="62"/>
        <v>0.08394</v>
      </c>
      <c r="O253" s="60">
        <f t="shared" si="63"/>
        <v>1.44984</v>
      </c>
      <c r="P253" s="9">
        <f t="shared" si="64"/>
        <v>1.605457</v>
      </c>
      <c r="Q253" s="60">
        <f t="shared" si="65"/>
        <v>0.90307</v>
      </c>
      <c r="R253" s="9">
        <f t="shared" si="75"/>
        <v>740.5554507852546</v>
      </c>
      <c r="S253" s="9">
        <f t="shared" si="66"/>
        <v>7.024156</v>
      </c>
    </row>
    <row r="254" spans="1:19" ht="12.75">
      <c r="A254" s="6">
        <f t="shared" si="76"/>
        <v>40755</v>
      </c>
      <c r="B254" s="9">
        <f t="shared" si="67"/>
        <v>2266.04088645389</v>
      </c>
      <c r="C254" s="9">
        <f t="shared" si="68"/>
        <v>413.5247985334018</v>
      </c>
      <c r="D254" s="9">
        <f t="shared" si="69"/>
        <v>442.13071235691183</v>
      </c>
      <c r="E254" s="9">
        <f t="shared" si="70"/>
        <v>558.5373719530052</v>
      </c>
      <c r="F254" s="9">
        <f t="shared" si="71"/>
        <v>566.1649520692075</v>
      </c>
      <c r="G254" s="9">
        <f t="shared" si="72"/>
        <v>41.23086741379289</v>
      </c>
      <c r="H254" s="9">
        <f t="shared" si="73"/>
        <v>752.0295916012932</v>
      </c>
      <c r="I254" s="9">
        <f t="shared" si="74"/>
        <v>488.0312939073556</v>
      </c>
      <c r="J254" s="9">
        <f t="shared" si="58"/>
        <v>6.710439</v>
      </c>
      <c r="K254" s="9">
        <f t="shared" si="59"/>
        <v>11.01517</v>
      </c>
      <c r="L254" s="60">
        <f t="shared" si="60"/>
        <v>9.6429</v>
      </c>
      <c r="M254" s="9">
        <f t="shared" si="61"/>
        <v>7.371121</v>
      </c>
      <c r="N254" s="9">
        <f t="shared" si="62"/>
        <v>0.086934</v>
      </c>
      <c r="O254" s="60">
        <f t="shared" si="63"/>
        <v>1.437</v>
      </c>
      <c r="P254" s="9">
        <f t="shared" si="64"/>
        <v>1.641498</v>
      </c>
      <c r="Q254" s="60">
        <f t="shared" si="65"/>
        <v>0.87542</v>
      </c>
      <c r="R254" s="9">
        <f t="shared" si="75"/>
        <v>741.9490824929748</v>
      </c>
      <c r="S254" s="9">
        <f t="shared" si="66"/>
        <v>7.032864</v>
      </c>
    </row>
    <row r="255" spans="1:19" ht="12.75">
      <c r="A255" s="6">
        <f t="shared" si="76"/>
        <v>40786</v>
      </c>
      <c r="B255" s="9">
        <f t="shared" si="67"/>
        <v>2258.74396915194</v>
      </c>
      <c r="C255" s="9">
        <f t="shared" si="68"/>
        <v>414.2250945512399</v>
      </c>
      <c r="D255" s="9">
        <f t="shared" si="69"/>
        <v>411.16471577056603</v>
      </c>
      <c r="E255" s="9">
        <f t="shared" si="70"/>
        <v>527.8891687439815</v>
      </c>
      <c r="F255" s="9">
        <f t="shared" si="71"/>
        <v>528.6839490296937</v>
      </c>
      <c r="G255" s="9">
        <f t="shared" si="72"/>
        <v>37.55003939416417</v>
      </c>
      <c r="H255" s="9">
        <f t="shared" si="73"/>
        <v>717.3374288571</v>
      </c>
      <c r="I255" s="9">
        <f t="shared" si="74"/>
        <v>394.36772386317284</v>
      </c>
      <c r="J255" s="9">
        <f t="shared" si="58"/>
        <v>6.998757</v>
      </c>
      <c r="K255" s="9">
        <f t="shared" si="59"/>
        <v>11.39575</v>
      </c>
      <c r="L255" s="60">
        <f t="shared" si="60"/>
        <v>10.07681</v>
      </c>
      <c r="M255" s="9">
        <f t="shared" si="61"/>
        <v>7.49534</v>
      </c>
      <c r="N255" s="9">
        <f t="shared" si="62"/>
        <v>0.091523</v>
      </c>
      <c r="O255" s="60">
        <f t="shared" si="63"/>
        <v>1.4398</v>
      </c>
      <c r="P255" s="9">
        <f t="shared" si="64"/>
        <v>1.628254</v>
      </c>
      <c r="Q255" s="60">
        <f t="shared" si="65"/>
        <v>0.88426</v>
      </c>
      <c r="R255" s="9">
        <f t="shared" si="75"/>
        <v>678.9502397090434</v>
      </c>
      <c r="S255" s="9">
        <f t="shared" si="66"/>
        <v>7.157283</v>
      </c>
    </row>
    <row r="256" spans="1:19" ht="12.75">
      <c r="A256" s="6">
        <f t="shared" si="76"/>
        <v>40816</v>
      </c>
      <c r="B256" s="9">
        <f t="shared" si="67"/>
        <v>2177.1602072223004</v>
      </c>
      <c r="C256" s="9">
        <f t="shared" si="68"/>
        <v>415.9758345958352</v>
      </c>
      <c r="D256" s="9">
        <f t="shared" si="69"/>
        <v>375.81561101032656</v>
      </c>
      <c r="E256" s="9">
        <f t="shared" si="70"/>
        <v>490.6483926221283</v>
      </c>
      <c r="F256" s="9">
        <f t="shared" si="71"/>
        <v>503.6474164133739</v>
      </c>
      <c r="G256" s="9">
        <f t="shared" si="72"/>
        <v>36.481176550010346</v>
      </c>
      <c r="H256" s="9">
        <f t="shared" si="73"/>
        <v>674.2335794493165</v>
      </c>
      <c r="I256" s="9">
        <f t="shared" si="74"/>
        <v>375.0864938675427</v>
      </c>
      <c r="J256" s="9">
        <f t="shared" si="58"/>
        <v>8.03913</v>
      </c>
      <c r="K256" s="9">
        <f t="shared" si="59"/>
        <v>12.52334</v>
      </c>
      <c r="L256" s="60">
        <f t="shared" si="60"/>
        <v>10.7861</v>
      </c>
      <c r="M256" s="9">
        <f t="shared" si="61"/>
        <v>7.813241</v>
      </c>
      <c r="N256" s="9">
        <f t="shared" si="62"/>
        <v>0.104296</v>
      </c>
      <c r="O256" s="60">
        <f t="shared" si="63"/>
        <v>1.3417</v>
      </c>
      <c r="P256" s="9">
        <f t="shared" si="64"/>
        <v>1.557798</v>
      </c>
      <c r="Q256" s="60">
        <f t="shared" si="65"/>
        <v>0.86128</v>
      </c>
      <c r="R256" s="9">
        <f t="shared" si="75"/>
        <v>581.6634154405693</v>
      </c>
      <c r="S256" s="9">
        <f t="shared" si="66"/>
        <v>7.714717</v>
      </c>
    </row>
    <row r="257" spans="1:19" ht="12.75">
      <c r="A257" s="6">
        <f t="shared" si="76"/>
        <v>40847</v>
      </c>
      <c r="B257" s="9">
        <f t="shared" si="67"/>
        <v>2380.7156089589826</v>
      </c>
      <c r="C257" s="9">
        <f t="shared" si="68"/>
        <v>418.07672264934956</v>
      </c>
      <c r="D257" s="9">
        <f t="shared" si="69"/>
        <v>414.79505159227716</v>
      </c>
      <c r="E257" s="9">
        <f t="shared" si="70"/>
        <v>544.0796691451551</v>
      </c>
      <c r="F257" s="9">
        <f t="shared" si="71"/>
        <v>544.9701893850831</v>
      </c>
      <c r="G257" s="9">
        <f t="shared" si="72"/>
        <v>37.68920834711802</v>
      </c>
      <c r="H257" s="9">
        <f t="shared" si="73"/>
        <v>744.5102676511317</v>
      </c>
      <c r="I257" s="9">
        <f t="shared" si="74"/>
        <v>418.6705406829663</v>
      </c>
      <c r="J257" s="9">
        <f t="shared" si="58"/>
        <v>7.896536</v>
      </c>
      <c r="K257" s="9">
        <f t="shared" si="59"/>
        <v>12.74578</v>
      </c>
      <c r="L257" s="60">
        <f t="shared" si="60"/>
        <v>11.01401</v>
      </c>
      <c r="M257" s="9">
        <f t="shared" si="61"/>
        <v>8.37784</v>
      </c>
      <c r="N257" s="9">
        <f t="shared" si="62"/>
        <v>0.10127</v>
      </c>
      <c r="O257" s="60">
        <f t="shared" si="63"/>
        <v>1.39479</v>
      </c>
      <c r="P257" s="9">
        <f t="shared" si="64"/>
        <v>1.614097</v>
      </c>
      <c r="Q257" s="60">
        <f t="shared" si="65"/>
        <v>0.86413</v>
      </c>
      <c r="R257" s="9">
        <f t="shared" si="75"/>
        <v>656.7984790874532</v>
      </c>
      <c r="S257" s="9">
        <f t="shared" si="66"/>
        <v>7.950173</v>
      </c>
    </row>
    <row r="258" spans="1:19" ht="12.75">
      <c r="A258" s="6">
        <f t="shared" si="76"/>
        <v>40877</v>
      </c>
      <c r="B258" s="9">
        <f t="shared" si="67"/>
        <v>2418.7478380651432</v>
      </c>
      <c r="C258" s="9">
        <f t="shared" si="68"/>
        <v>419.1271666761067</v>
      </c>
      <c r="D258" s="9">
        <f t="shared" si="69"/>
        <v>404.9054886711588</v>
      </c>
      <c r="E258" s="9">
        <f t="shared" si="70"/>
        <v>542.5533982953832</v>
      </c>
      <c r="F258" s="9">
        <f t="shared" si="71"/>
        <v>544.1503974748656</v>
      </c>
      <c r="G258" s="9">
        <f t="shared" si="72"/>
        <v>35.36715403055332</v>
      </c>
      <c r="H258" s="9">
        <f t="shared" si="73"/>
        <v>752.9083987078922</v>
      </c>
      <c r="I258" s="9">
        <f t="shared" si="74"/>
        <v>415.09148409501387</v>
      </c>
      <c r="J258" s="9">
        <f t="shared" si="58"/>
        <v>8.098801</v>
      </c>
      <c r="K258" s="9">
        <f t="shared" si="59"/>
        <v>12.73776</v>
      </c>
      <c r="L258" s="60">
        <f t="shared" si="60"/>
        <v>10.90212</v>
      </c>
      <c r="M258" s="9">
        <f t="shared" si="61"/>
        <v>8.319815</v>
      </c>
      <c r="N258" s="9">
        <f t="shared" si="62"/>
        <v>0.104325</v>
      </c>
      <c r="O258" s="60">
        <f t="shared" si="63"/>
        <v>1.34614</v>
      </c>
      <c r="P258" s="9">
        <f t="shared" si="64"/>
        <v>1.572796</v>
      </c>
      <c r="Q258" s="60">
        <f t="shared" si="65"/>
        <v>0.85589</v>
      </c>
      <c r="R258" s="9">
        <f t="shared" si="75"/>
        <v>594.7875681930904</v>
      </c>
      <c r="S258" s="9">
        <f t="shared" si="66"/>
        <v>7.965368</v>
      </c>
    </row>
    <row r="259" spans="1:19" ht="12.75">
      <c r="A259" s="6">
        <f t="shared" si="76"/>
        <v>40908</v>
      </c>
      <c r="B259" s="9">
        <f t="shared" si="67"/>
        <v>2359.59557063528</v>
      </c>
      <c r="C259" s="9">
        <f t="shared" si="68"/>
        <v>419.8274626939448</v>
      </c>
      <c r="D259" s="9">
        <f t="shared" si="69"/>
        <v>404.833360820072</v>
      </c>
      <c r="E259" s="9">
        <f t="shared" si="70"/>
        <v>547.9111306948766</v>
      </c>
      <c r="F259" s="9">
        <f t="shared" si="71"/>
        <v>550.9659223754969</v>
      </c>
      <c r="G259" s="9">
        <f t="shared" si="72"/>
        <v>35.454118902028554</v>
      </c>
      <c r="H259" s="9">
        <f t="shared" si="73"/>
        <v>767.8676357483474</v>
      </c>
      <c r="I259" s="9">
        <f t="shared" si="74"/>
        <v>402.1053033437937</v>
      </c>
      <c r="J259" s="9">
        <f t="shared" si="58"/>
        <v>8.073428</v>
      </c>
      <c r="K259" s="9">
        <f t="shared" si="59"/>
        <v>12.54692</v>
      </c>
      <c r="L259" s="60">
        <f t="shared" si="60"/>
        <v>10.48044</v>
      </c>
      <c r="M259" s="9">
        <f t="shared" si="61"/>
        <v>8.276885</v>
      </c>
      <c r="N259" s="9">
        <f t="shared" si="62"/>
        <v>0.104931</v>
      </c>
      <c r="O259" s="60">
        <f t="shared" si="63"/>
        <v>1.29814</v>
      </c>
      <c r="P259" s="9">
        <f t="shared" si="64"/>
        <v>1.5541</v>
      </c>
      <c r="Q259" s="60">
        <f t="shared" si="65"/>
        <v>0.8353</v>
      </c>
      <c r="R259" s="9">
        <f t="shared" si="75"/>
        <v>609.5020664572663</v>
      </c>
      <c r="S259" s="9">
        <f t="shared" si="66"/>
        <v>7.928735</v>
      </c>
    </row>
    <row r="260" spans="1:19" ht="12.75">
      <c r="A260" s="6">
        <f t="shared" si="76"/>
        <v>40939</v>
      </c>
      <c r="B260" s="9">
        <f t="shared" si="67"/>
        <v>2494.7750036847797</v>
      </c>
      <c r="C260" s="9">
        <f t="shared" si="68"/>
        <v>422.2784987563781</v>
      </c>
      <c r="D260" s="9">
        <f t="shared" si="69"/>
        <v>425.2682937491185</v>
      </c>
      <c r="E260" s="9">
        <f t="shared" si="70"/>
        <v>572.3435933759262</v>
      </c>
      <c r="F260" s="9">
        <f t="shared" si="71"/>
        <v>562.2471942950667</v>
      </c>
      <c r="G260" s="9">
        <f t="shared" si="72"/>
        <v>36.909795120993856</v>
      </c>
      <c r="H260" s="9">
        <f t="shared" si="73"/>
        <v>790.8066066758971</v>
      </c>
      <c r="I260" s="9">
        <f t="shared" si="74"/>
        <v>440.32008355222433</v>
      </c>
      <c r="J260" s="9">
        <f t="shared" si="58"/>
        <v>7.799175</v>
      </c>
      <c r="K260" s="9">
        <f t="shared" si="59"/>
        <v>12.30758</v>
      </c>
      <c r="L260" s="60">
        <f t="shared" si="60"/>
        <v>10.20951</v>
      </c>
      <c r="M260" s="9">
        <f t="shared" si="61"/>
        <v>8.288554</v>
      </c>
      <c r="N260" s="9">
        <f t="shared" si="62"/>
        <v>0.102284</v>
      </c>
      <c r="O260" s="60">
        <f t="shared" si="63"/>
        <v>1.30905</v>
      </c>
      <c r="P260" s="9">
        <f t="shared" si="64"/>
        <v>1.578062</v>
      </c>
      <c r="Q260" s="60">
        <f t="shared" si="65"/>
        <v>0.82953</v>
      </c>
      <c r="R260" s="9">
        <f t="shared" si="75"/>
        <v>675.4918168292288</v>
      </c>
      <c r="S260" s="9">
        <f t="shared" si="66"/>
        <v>7.777015</v>
      </c>
    </row>
    <row r="261" spans="1:19" ht="12.75">
      <c r="A261" s="6">
        <f t="shared" si="76"/>
        <v>40968</v>
      </c>
      <c r="B261" s="9">
        <f t="shared" si="67"/>
        <v>2537.0958809496674</v>
      </c>
      <c r="C261" s="9">
        <f t="shared" si="68"/>
        <v>424.7295348188115</v>
      </c>
      <c r="D261" s="9">
        <f t="shared" si="69"/>
        <v>446.27657354954505</v>
      </c>
      <c r="E261" s="9">
        <f t="shared" si="70"/>
        <v>596.7778837272725</v>
      </c>
      <c r="F261" s="9">
        <f t="shared" si="71"/>
        <v>584.2456745382278</v>
      </c>
      <c r="G261" s="9">
        <f t="shared" si="72"/>
        <v>40.77050708403083</v>
      </c>
      <c r="H261" s="9">
        <f t="shared" si="73"/>
        <v>797.9293570219977</v>
      </c>
      <c r="I261" s="9">
        <f t="shared" si="74"/>
        <v>467.39615793388265</v>
      </c>
      <c r="J261" s="9">
        <f t="shared" si="58"/>
        <v>7.450213</v>
      </c>
      <c r="K261" s="9">
        <f t="shared" si="59"/>
        <v>11.9013</v>
      </c>
      <c r="L261" s="60">
        <f t="shared" si="60"/>
        <v>9.96615</v>
      </c>
      <c r="M261" s="9">
        <f t="shared" si="61"/>
        <v>8.049617</v>
      </c>
      <c r="N261" s="9">
        <f t="shared" si="62"/>
        <v>0.092046</v>
      </c>
      <c r="O261" s="60">
        <f t="shared" si="63"/>
        <v>1.3377</v>
      </c>
      <c r="P261" s="9">
        <f t="shared" si="64"/>
        <v>1.597444</v>
      </c>
      <c r="Q261" s="60">
        <f t="shared" si="65"/>
        <v>0.8374</v>
      </c>
      <c r="R261" s="9">
        <f t="shared" si="75"/>
        <v>716.8153413787412</v>
      </c>
      <c r="S261" s="9">
        <f t="shared" si="66"/>
        <v>7.564039</v>
      </c>
    </row>
    <row r="262" spans="1:19" ht="12.75">
      <c r="A262" s="6">
        <f t="shared" si="76"/>
        <v>40999</v>
      </c>
      <c r="B262" s="9">
        <f t="shared" si="67"/>
        <v>2501.288776540354</v>
      </c>
      <c r="C262" s="9">
        <f t="shared" si="68"/>
        <v>429.2814589347592</v>
      </c>
      <c r="D262" s="9">
        <f t="shared" si="69"/>
        <v>452.25970795174817</v>
      </c>
      <c r="E262" s="9">
        <f t="shared" si="70"/>
        <v>616.2149911831539</v>
      </c>
      <c r="F262" s="9">
        <f t="shared" si="71"/>
        <v>576.5445990180033</v>
      </c>
      <c r="G262" s="9">
        <f t="shared" si="72"/>
        <v>42.28136448470365</v>
      </c>
      <c r="H262" s="9">
        <f t="shared" si="73"/>
        <v>814.4426818950941</v>
      </c>
      <c r="I262" s="9">
        <f t="shared" si="74"/>
        <v>473.58281289305756</v>
      </c>
      <c r="J262" s="9">
        <f t="shared" si="58"/>
        <v>7.674602</v>
      </c>
      <c r="K262" s="9">
        <f t="shared" si="59"/>
        <v>12.26207</v>
      </c>
      <c r="L262" s="60">
        <f t="shared" si="60"/>
        <v>10.22019</v>
      </c>
      <c r="M262" s="9">
        <f t="shared" si="61"/>
        <v>7.950485</v>
      </c>
      <c r="N262" s="9">
        <f t="shared" si="62"/>
        <v>0.093257</v>
      </c>
      <c r="O262" s="60">
        <f t="shared" si="63"/>
        <v>1.33169</v>
      </c>
      <c r="P262" s="9">
        <f t="shared" si="64"/>
        <v>1.597747</v>
      </c>
      <c r="Q262" s="60">
        <f t="shared" si="65"/>
        <v>0.83348</v>
      </c>
      <c r="R262" s="9">
        <f t="shared" si="75"/>
        <v>679.635642254919</v>
      </c>
      <c r="S262" s="9">
        <f t="shared" si="66"/>
        <v>7.678811</v>
      </c>
    </row>
    <row r="263" spans="1:19" ht="12.75">
      <c r="A263" s="6">
        <f t="shared" si="76"/>
        <v>41029</v>
      </c>
      <c r="B263" s="9">
        <f t="shared" si="67"/>
        <v>2572.15713350529</v>
      </c>
      <c r="C263" s="9">
        <f t="shared" si="68"/>
        <v>431.0321989793545</v>
      </c>
      <c r="D263" s="9">
        <f t="shared" si="69"/>
        <v>447.43906388779084</v>
      </c>
      <c r="E263" s="9">
        <f t="shared" si="70"/>
        <v>612.1954457446949</v>
      </c>
      <c r="F263" s="9">
        <f t="shared" si="71"/>
        <v>574.9313186813188</v>
      </c>
      <c r="G263" s="9">
        <f t="shared" si="72"/>
        <v>39.922033518793974</v>
      </c>
      <c r="H263" s="9">
        <f t="shared" si="73"/>
        <v>817.8129326257509</v>
      </c>
      <c r="I263" s="9">
        <f t="shared" si="74"/>
        <v>460.92726879805775</v>
      </c>
      <c r="J263" s="9">
        <f aca="true" t="shared" si="77" ref="J263:J271">VLOOKUP($A263,DATA,$J$1)</f>
        <v>7.750187</v>
      </c>
      <c r="K263" s="9">
        <f aca="true" t="shared" si="78" ref="K263:K271">VLOOKUP($A263,DATA,$K$1)</f>
        <v>12.58513</v>
      </c>
      <c r="L263" s="60">
        <f aca="true" t="shared" si="79" ref="L263:L271">VLOOKUP($A263,DATA,$L$1)</f>
        <v>10.25776</v>
      </c>
      <c r="M263" s="9">
        <f aca="true" t="shared" si="80" ref="M263:M271">VLOOKUP($A263,DATA,$M$1)</f>
        <v>8.068336</v>
      </c>
      <c r="N263" s="9">
        <f aca="true" t="shared" si="81" ref="N263:N271">VLOOKUP($A263,DATA,$N$1)</f>
        <v>0.097065</v>
      </c>
      <c r="O263" s="60">
        <f aca="true" t="shared" si="82" ref="O263:O271">VLOOKUP($A263,DATA,$O$1)</f>
        <v>1.32355</v>
      </c>
      <c r="P263" s="9">
        <f aca="true" t="shared" si="83" ref="P263:P271">VLOOKUP($A263,DATA,$P$1)</f>
        <v>1.623848</v>
      </c>
      <c r="Q263" s="60">
        <f aca="true" t="shared" si="84" ref="Q263:Q271">VLOOKUP($A263,DATA,$Q$1)</f>
        <v>0.81507</v>
      </c>
      <c r="R263" s="9">
        <f t="shared" si="75"/>
        <v>697.4445362869905</v>
      </c>
      <c r="S263" s="9">
        <f aca="true" t="shared" si="85" ref="S263:S271">VLOOKUP($A263,DATA,$S$1)</f>
        <v>7.844723</v>
      </c>
    </row>
    <row r="264" spans="1:19" ht="12.75">
      <c r="A264" s="6">
        <f t="shared" si="76"/>
        <v>41060</v>
      </c>
      <c r="B264" s="9">
        <f aca="true" t="shared" si="86" ref="B264:B271">B263*(1+(VLOOKUP($A264,DATA,$B$1)-VLOOKUP($A263,DATA,$B$1))/VLOOKUP($A263,DATA,$B$1))</f>
        <v>2479.8455357467187</v>
      </c>
      <c r="C264" s="9">
        <f aca="true" t="shared" si="87" ref="C264:C271">C263*(1+(VLOOKUP($A264,DATA,$C$1)-VLOOKUP($A263,DATA,$C$1))/VLOOKUP($A263,DATA,$C$1))</f>
        <v>431.38234698827364</v>
      </c>
      <c r="D264" s="9">
        <f aca="true" t="shared" si="88" ref="D264:D271">D263*(1+(VLOOKUP($A264,DATA,$D$1)-VLOOKUP($A263,DATA,$D$1))/VLOOKUP($A263,DATA,$D$1))</f>
        <v>409.2417038068805</v>
      </c>
      <c r="E264" s="9">
        <f aca="true" t="shared" si="89" ref="E264:E271">E263*(1+(VLOOKUP($A264,DATA,$E$1)-VLOOKUP($A263,DATA,$E$1))/VLOOKUP($A263,DATA,$E$1))</f>
        <v>575.1174984311126</v>
      </c>
      <c r="F264" s="9">
        <f aca="true" t="shared" si="90" ref="F264:F271">F263*(1+(VLOOKUP($A264,DATA,$F$1)-VLOOKUP($A263,DATA,$F$1))/VLOOKUP($A263,DATA,$F$1))</f>
        <v>536.0430792611645</v>
      </c>
      <c r="G264" s="9">
        <f aca="true" t="shared" si="91" ref="G264:G271">G263*(1+(VLOOKUP($A264,DATA,$G$1)-VLOOKUP($A263,DATA,$G$1))/VLOOKUP($A263,DATA,$G$1))</f>
        <v>35.82051188512911</v>
      </c>
      <c r="H264" s="9">
        <f aca="true" t="shared" si="92" ref="H264:H271">H263*(1+(VLOOKUP($A264,DATA,$H$1)-VLOOKUP($A263,DATA,$H$1))/VLOOKUP($A263,DATA,$H$1))</f>
        <v>786.3819989232436</v>
      </c>
      <c r="I264" s="9">
        <f aca="true" t="shared" si="93" ref="I264:I271">I263*(1+(VLOOKUP($A264,DATA,$I$1)-VLOOKUP($A263,DATA,$I$1))/VLOOKUP($A263,DATA,$I$1))</f>
        <v>427.0584858749979</v>
      </c>
      <c r="J264" s="9">
        <f t="shared" si="77"/>
        <v>8.561338</v>
      </c>
      <c r="K264" s="9">
        <f t="shared" si="78"/>
        <v>13.17712</v>
      </c>
      <c r="L264" s="60">
        <f t="shared" si="79"/>
        <v>10.58558</v>
      </c>
      <c r="M264" s="9">
        <f t="shared" si="80"/>
        <v>8.304044</v>
      </c>
      <c r="N264" s="9">
        <f t="shared" si="81"/>
        <v>0.109179</v>
      </c>
      <c r="O264" s="60">
        <f t="shared" si="82"/>
        <v>1.23644</v>
      </c>
      <c r="P264" s="9">
        <f t="shared" si="83"/>
        <v>1.539143</v>
      </c>
      <c r="Q264" s="60">
        <f t="shared" si="84"/>
        <v>0.80333</v>
      </c>
      <c r="R264" s="9">
        <f aca="true" t="shared" si="94" ref="R264:R271">R263*(1+(VLOOKUP($A264,DATA,$R$1)-VLOOKUP($A263,DATA,$R$1))/VLOOKUP($A263,DATA,$R$1))</f>
        <v>615.95371135725</v>
      </c>
      <c r="S264" s="9">
        <f t="shared" si="85"/>
        <v>8.2654</v>
      </c>
    </row>
    <row r="265" spans="1:19" ht="12.75">
      <c r="A265" s="6">
        <f aca="true" t="shared" si="95" ref="A265:A271">IF(A264&lt;$A$2,EOMONTH(A264,1),NA())</f>
        <v>41090</v>
      </c>
      <c r="B265" s="9">
        <f t="shared" si="86"/>
        <v>2525.783794502011</v>
      </c>
      <c r="C265" s="9">
        <f t="shared" si="87"/>
        <v>432.4327910150308</v>
      </c>
      <c r="D265" s="9">
        <f t="shared" si="88"/>
        <v>430.2987642889648</v>
      </c>
      <c r="E265" s="9">
        <f t="shared" si="89"/>
        <v>598.6002371651452</v>
      </c>
      <c r="F265" s="9">
        <f t="shared" si="90"/>
        <v>563.0669862052843</v>
      </c>
      <c r="G265" s="9">
        <f t="shared" si="91"/>
        <v>37.766319436145494</v>
      </c>
      <c r="H265" s="9">
        <f t="shared" si="92"/>
        <v>813.852291955085</v>
      </c>
      <c r="I265" s="9">
        <f t="shared" si="93"/>
        <v>437.41388960280693</v>
      </c>
      <c r="J265" s="9">
        <f t="shared" si="77"/>
        <v>8.178504</v>
      </c>
      <c r="K265" s="9">
        <f t="shared" si="78"/>
        <v>12.82775</v>
      </c>
      <c r="L265" s="60">
        <f t="shared" si="79"/>
        <v>10.37893</v>
      </c>
      <c r="M265" s="9">
        <f t="shared" si="80"/>
        <v>8.383424</v>
      </c>
      <c r="N265" s="9">
        <f t="shared" si="81"/>
        <v>0.1025</v>
      </c>
      <c r="O265" s="60">
        <f t="shared" si="82"/>
        <v>1.26905</v>
      </c>
      <c r="P265" s="9">
        <f t="shared" si="83"/>
        <v>1.568471</v>
      </c>
      <c r="Q265" s="60">
        <f t="shared" si="84"/>
        <v>0.8091</v>
      </c>
      <c r="R265" s="9">
        <f t="shared" si="94"/>
        <v>642.7991403537783</v>
      </c>
      <c r="S265" s="9">
        <f t="shared" si="85"/>
        <v>8.022485</v>
      </c>
    </row>
    <row r="266" spans="1:19" ht="12.75">
      <c r="A266" s="6">
        <f t="shared" si="95"/>
        <v>41121</v>
      </c>
      <c r="B266" s="9">
        <f t="shared" si="86"/>
        <v>2594.12247059651</v>
      </c>
      <c r="C266" s="9">
        <f t="shared" si="87"/>
        <v>433.83338305070697</v>
      </c>
      <c r="D266" s="9">
        <f t="shared" si="88"/>
        <v>435.94987213699164</v>
      </c>
      <c r="E266" s="9">
        <f t="shared" si="89"/>
        <v>606.7528097523173</v>
      </c>
      <c r="F266" s="9">
        <f t="shared" si="90"/>
        <v>569.971650689736</v>
      </c>
      <c r="G266" s="9">
        <f t="shared" si="91"/>
        <v>36.45924664269042</v>
      </c>
      <c r="H266" s="9">
        <f t="shared" si="92"/>
        <v>817.3319489309349</v>
      </c>
      <c r="I266" s="9">
        <f t="shared" si="93"/>
        <v>461.6819384443175</v>
      </c>
      <c r="J266" s="9">
        <f t="shared" si="77"/>
        <v>8.215144</v>
      </c>
      <c r="K266" s="9">
        <f t="shared" si="78"/>
        <v>12.87163</v>
      </c>
      <c r="L266" s="60">
        <f t="shared" si="79"/>
        <v>10.11736</v>
      </c>
      <c r="M266" s="9">
        <f t="shared" si="80"/>
        <v>8.645248</v>
      </c>
      <c r="N266" s="9">
        <f t="shared" si="81"/>
        <v>0.105187</v>
      </c>
      <c r="O266" s="60">
        <f t="shared" si="82"/>
        <v>1.23155</v>
      </c>
      <c r="P266" s="9">
        <f t="shared" si="83"/>
        <v>1.566818</v>
      </c>
      <c r="Q266" s="60">
        <f t="shared" si="84"/>
        <v>0.78602</v>
      </c>
      <c r="R266" s="9">
        <f t="shared" si="94"/>
        <v>654.5481897834362</v>
      </c>
      <c r="S266" s="9">
        <f t="shared" si="85"/>
        <v>8.196243</v>
      </c>
    </row>
    <row r="267" spans="1:19" ht="12.75">
      <c r="A267" s="6">
        <f t="shared" si="95"/>
        <v>41152</v>
      </c>
      <c r="B267" s="9">
        <f t="shared" si="86"/>
        <v>2665.2518757102375</v>
      </c>
      <c r="C267" s="9">
        <f t="shared" si="87"/>
        <v>434.88382707746416</v>
      </c>
      <c r="D267" s="9">
        <f t="shared" si="88"/>
        <v>447.22258098487345</v>
      </c>
      <c r="E267" s="9">
        <f t="shared" si="89"/>
        <v>620.0766923686971</v>
      </c>
      <c r="F267" s="9">
        <f t="shared" si="90"/>
        <v>581.8155249006315</v>
      </c>
      <c r="G267" s="9">
        <f t="shared" si="91"/>
        <v>37.06661702037541</v>
      </c>
      <c r="H267" s="9">
        <f t="shared" si="92"/>
        <v>811.9965197661911</v>
      </c>
      <c r="I267" s="9">
        <f t="shared" si="93"/>
        <v>475.2162261472927</v>
      </c>
      <c r="J267" s="9">
        <f t="shared" si="77"/>
        <v>8.428524</v>
      </c>
      <c r="K267" s="9">
        <f t="shared" si="78"/>
        <v>13.38752</v>
      </c>
      <c r="L267" s="60">
        <f t="shared" si="79"/>
        <v>10.62407</v>
      </c>
      <c r="M267" s="9">
        <f t="shared" si="80"/>
        <v>8.710468</v>
      </c>
      <c r="N267" s="9">
        <f t="shared" si="81"/>
        <v>0.107644</v>
      </c>
      <c r="O267" s="60">
        <f t="shared" si="82"/>
        <v>1.26049</v>
      </c>
      <c r="P267" s="9">
        <f t="shared" si="83"/>
        <v>1.588359</v>
      </c>
      <c r="Q267" s="60">
        <f t="shared" si="84"/>
        <v>0.79358</v>
      </c>
      <c r="R267" s="9">
        <f t="shared" si="94"/>
        <v>644.1583732848413</v>
      </c>
      <c r="S267" s="9">
        <f t="shared" si="85"/>
        <v>8.540868</v>
      </c>
    </row>
    <row r="268" spans="1:19" ht="12.75">
      <c r="A268" s="6">
        <f t="shared" si="95"/>
        <v>41182</v>
      </c>
      <c r="B268" s="9">
        <f t="shared" si="86"/>
        <v>2709.0893184109646</v>
      </c>
      <c r="C268" s="9">
        <f t="shared" si="87"/>
        <v>438.73545517557375</v>
      </c>
      <c r="D268" s="9">
        <f t="shared" si="88"/>
        <v>459.7091439437447</v>
      </c>
      <c r="E268" s="9">
        <f t="shared" si="89"/>
        <v>635.8991664328095</v>
      </c>
      <c r="F268" s="9">
        <f t="shared" si="90"/>
        <v>586.0196983867199</v>
      </c>
      <c r="G268" s="9">
        <f t="shared" si="91"/>
        <v>37.193458262522256</v>
      </c>
      <c r="H268" s="9">
        <f t="shared" si="92"/>
        <v>821.8945162282739</v>
      </c>
      <c r="I268" s="9">
        <f t="shared" si="93"/>
        <v>491.9430323267213</v>
      </c>
      <c r="J268" s="9">
        <f t="shared" si="77"/>
        <v>8.251178</v>
      </c>
      <c r="K268" s="9">
        <f t="shared" si="78"/>
        <v>13.32405</v>
      </c>
      <c r="L268" s="60">
        <f t="shared" si="79"/>
        <v>10.61514</v>
      </c>
      <c r="M268" s="9">
        <f t="shared" si="80"/>
        <v>8.580387</v>
      </c>
      <c r="N268" s="9">
        <f t="shared" si="81"/>
        <v>0.106056</v>
      </c>
      <c r="O268" s="60">
        <f t="shared" si="82"/>
        <v>1.2865</v>
      </c>
      <c r="P268" s="9">
        <f t="shared" si="83"/>
        <v>1.614806</v>
      </c>
      <c r="Q268" s="60">
        <f t="shared" si="84"/>
        <v>0.79669</v>
      </c>
      <c r="R268" s="9">
        <f t="shared" si="94"/>
        <v>689.0520747230958</v>
      </c>
      <c r="S268" s="9">
        <f t="shared" si="85"/>
        <v>8.385781</v>
      </c>
    </row>
    <row r="269" spans="1:19" ht="12.75">
      <c r="A269" s="6">
        <f t="shared" si="95"/>
        <v>41213</v>
      </c>
      <c r="B269" s="9">
        <f t="shared" si="86"/>
        <v>2823.3351761001845</v>
      </c>
      <c r="C269" s="9">
        <f t="shared" si="87"/>
        <v>441.5366392469262</v>
      </c>
      <c r="D269" s="9">
        <f t="shared" si="88"/>
        <v>456.7333236633005</v>
      </c>
      <c r="E269" s="9">
        <f t="shared" si="89"/>
        <v>623.3123334016233</v>
      </c>
      <c r="F269" s="9">
        <f t="shared" si="90"/>
        <v>591.1781038110829</v>
      </c>
      <c r="G269" s="9">
        <f t="shared" si="91"/>
        <v>37.43720310238991</v>
      </c>
      <c r="H269" s="9">
        <f t="shared" si="92"/>
        <v>821.1497269650837</v>
      </c>
      <c r="I269" s="9">
        <f t="shared" si="93"/>
        <v>494.97534541304753</v>
      </c>
      <c r="J269" s="9">
        <f t="shared" si="77"/>
        <v>8.699244</v>
      </c>
      <c r="K269" s="9">
        <f t="shared" si="78"/>
        <v>14.01492</v>
      </c>
      <c r="L269" s="60">
        <f t="shared" si="79"/>
        <v>11.27248</v>
      </c>
      <c r="M269" s="9">
        <f t="shared" si="80"/>
        <v>9.020654</v>
      </c>
      <c r="N269" s="9">
        <f t="shared" si="81"/>
        <v>0.108835</v>
      </c>
      <c r="O269" s="60">
        <f t="shared" si="82"/>
        <v>1.2958</v>
      </c>
      <c r="P269" s="9">
        <f t="shared" si="83"/>
        <v>1.61105</v>
      </c>
      <c r="Q269" s="60">
        <f t="shared" si="84"/>
        <v>0.80432</v>
      </c>
      <c r="R269" s="9">
        <f t="shared" si="94"/>
        <v>715.5503388989927</v>
      </c>
      <c r="S269" s="9">
        <f t="shared" si="85"/>
        <v>8.703609</v>
      </c>
    </row>
    <row r="270" spans="1:19" ht="12.75">
      <c r="A270" s="6">
        <f t="shared" si="95"/>
        <v>41243</v>
      </c>
      <c r="B270" s="9">
        <f t="shared" si="86"/>
        <v>2897.746329370156</v>
      </c>
      <c r="C270" s="9">
        <f t="shared" si="87"/>
        <v>442.58708327368333</v>
      </c>
      <c r="D270" s="9">
        <f t="shared" si="88"/>
        <v>462.82842512910537</v>
      </c>
      <c r="E270" s="9">
        <f t="shared" si="89"/>
        <v>625.0881643228472</v>
      </c>
      <c r="F270" s="9">
        <f t="shared" si="90"/>
        <v>602.4184592003745</v>
      </c>
      <c r="G270" s="9">
        <f t="shared" si="91"/>
        <v>39.60805427211774</v>
      </c>
      <c r="H270" s="9">
        <f t="shared" si="92"/>
        <v>815.6342293493321</v>
      </c>
      <c r="I270" s="9">
        <f t="shared" si="93"/>
        <v>504.85149642060304</v>
      </c>
      <c r="J270" s="9">
        <f t="shared" si="77"/>
        <v>8.881915</v>
      </c>
      <c r="K270" s="9">
        <f t="shared" si="78"/>
        <v>14.23451</v>
      </c>
      <c r="L270" s="60">
        <f t="shared" si="79"/>
        <v>11.55173</v>
      </c>
      <c r="M270" s="9">
        <f t="shared" si="80"/>
        <v>9.266069</v>
      </c>
      <c r="N270" s="9">
        <f t="shared" si="81"/>
        <v>0.107699</v>
      </c>
      <c r="O270" s="60">
        <f t="shared" si="82"/>
        <v>1.30059</v>
      </c>
      <c r="P270" s="9">
        <f t="shared" si="83"/>
        <v>1.60264</v>
      </c>
      <c r="Q270" s="60">
        <f t="shared" si="84"/>
        <v>0.81153</v>
      </c>
      <c r="R270" s="9">
        <f t="shared" si="94"/>
        <v>728.3977516944962</v>
      </c>
      <c r="S270" s="9">
        <f t="shared" si="85"/>
        <v>8.941383</v>
      </c>
    </row>
    <row r="271" spans="1:19" ht="12.75">
      <c r="A271" s="6">
        <f t="shared" si="95"/>
        <v>41274</v>
      </c>
      <c r="B271" s="9">
        <f t="shared" si="86"/>
        <v>2989.162904904297</v>
      </c>
      <c r="C271" s="9">
        <f t="shared" si="87"/>
        <v>443.6400263742551</v>
      </c>
      <c r="D271" s="9">
        <f t="shared" si="88"/>
        <v>471.78161753163835</v>
      </c>
      <c r="E271" s="9">
        <f t="shared" si="89"/>
        <v>629.5049788231181</v>
      </c>
      <c r="F271" s="9">
        <f t="shared" si="90"/>
        <v>605.9153612345104</v>
      </c>
      <c r="G271" s="9">
        <f t="shared" si="91"/>
        <v>43.58801796826733</v>
      </c>
      <c r="H271" s="9">
        <f t="shared" si="92"/>
        <v>828.0808721735131</v>
      </c>
      <c r="I271" s="9">
        <f t="shared" si="93"/>
        <v>518.9557062773931</v>
      </c>
      <c r="J271" s="9">
        <f t="shared" si="77"/>
        <v>8.484409</v>
      </c>
      <c r="K271" s="9">
        <f t="shared" si="78"/>
        <v>13.79136</v>
      </c>
      <c r="L271" s="60">
        <f t="shared" si="79"/>
        <v>11.18576</v>
      </c>
      <c r="M271" s="9">
        <f t="shared" si="80"/>
        <v>8.808517</v>
      </c>
      <c r="N271" s="9">
        <f t="shared" si="81"/>
        <v>0.098125</v>
      </c>
      <c r="O271" s="60">
        <f t="shared" si="82"/>
        <v>1.31839</v>
      </c>
      <c r="P271" s="9">
        <f t="shared" si="83"/>
        <v>1.625495</v>
      </c>
      <c r="Q271" s="60">
        <f t="shared" si="84"/>
        <v>0.81107</v>
      </c>
      <c r="R271" s="9">
        <f t="shared" si="94"/>
        <v>749.1129112249971</v>
      </c>
      <c r="S271" s="9">
        <f t="shared" si="85"/>
        <v>8.521056</v>
      </c>
    </row>
    <row r="272" spans="1:16" ht="12.75">
      <c r="A272" s="6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60"/>
      <c r="M272" s="9"/>
      <c r="O272" s="60"/>
      <c r="P272" s="9"/>
    </row>
    <row r="273" spans="1:16" ht="12.75">
      <c r="A273" s="6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60"/>
      <c r="M273" s="9"/>
      <c r="O273" s="60"/>
      <c r="P273" s="9"/>
    </row>
    <row r="274" spans="1:16" ht="12.75">
      <c r="A274" s="6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60"/>
      <c r="M274" s="9"/>
      <c r="O274" s="60"/>
      <c r="P274" s="9"/>
    </row>
    <row r="275" spans="1:16" ht="12.75">
      <c r="A275" s="6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60"/>
      <c r="M275" s="9"/>
      <c r="O275" s="60"/>
      <c r="P275" s="9"/>
    </row>
    <row r="276" spans="1:16" ht="12.75">
      <c r="A276" s="6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60"/>
      <c r="M276" s="9"/>
      <c r="O276" s="60"/>
      <c r="P276" s="9"/>
    </row>
    <row r="277" spans="1:16" ht="12.75">
      <c r="A277" s="6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60"/>
      <c r="M277" s="9"/>
      <c r="O277" s="60"/>
      <c r="P277" s="9"/>
    </row>
    <row r="278" spans="1:16" ht="12.75">
      <c r="A278" s="6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60"/>
      <c r="M278" s="9"/>
      <c r="O278" s="60"/>
      <c r="P278" s="9"/>
    </row>
    <row r="279" spans="1:16" ht="12.75">
      <c r="A279" s="6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60"/>
      <c r="M279" s="9"/>
      <c r="O279" s="60"/>
      <c r="P279" s="9"/>
    </row>
    <row r="280" spans="1:16" ht="12.75">
      <c r="A280" s="6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60"/>
      <c r="M280" s="9"/>
      <c r="O280" s="60"/>
      <c r="P280" s="9"/>
    </row>
    <row r="281" spans="1:16" ht="12.75">
      <c r="A281" s="6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60"/>
      <c r="M281" s="9"/>
      <c r="O281" s="60"/>
      <c r="P281" s="9"/>
    </row>
    <row r="282" spans="1:16" ht="12.75">
      <c r="A282" s="6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60"/>
      <c r="M282" s="9"/>
      <c r="O282" s="60"/>
      <c r="P282" s="9"/>
    </row>
    <row r="283" spans="1:16" ht="12.75">
      <c r="A283" s="6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60"/>
      <c r="M283" s="9"/>
      <c r="O283" s="60"/>
      <c r="P283" s="9"/>
    </row>
    <row r="284" spans="1:16" ht="12.75">
      <c r="A284" s="6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60"/>
      <c r="M284" s="9"/>
      <c r="O284" s="60"/>
      <c r="P284" s="9"/>
    </row>
    <row r="285" spans="1:16" ht="12.75">
      <c r="A285" s="6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60"/>
      <c r="M285" s="9"/>
      <c r="O285" s="60"/>
      <c r="P285" s="9"/>
    </row>
    <row r="286" spans="1:16" ht="12.75">
      <c r="A286" s="6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60"/>
      <c r="M286" s="9"/>
      <c r="O286" s="60"/>
      <c r="P286" s="9"/>
    </row>
    <row r="287" spans="1:16" ht="12.75">
      <c r="A287" s="6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60"/>
      <c r="M287" s="9"/>
      <c r="O287" s="60"/>
      <c r="P287" s="9"/>
    </row>
    <row r="288" spans="1:16" ht="12.75">
      <c r="A288" s="6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60"/>
      <c r="M288" s="9"/>
      <c r="O288" s="60"/>
      <c r="P288" s="9"/>
    </row>
    <row r="289" spans="1:16" ht="12.75">
      <c r="A289" s="6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60"/>
      <c r="M289" s="9"/>
      <c r="O289" s="60"/>
      <c r="P289" s="9"/>
    </row>
    <row r="290" spans="1:16" ht="12.75">
      <c r="A290" s="6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60"/>
      <c r="M290" s="9"/>
      <c r="O290" s="60"/>
      <c r="P290" s="9"/>
    </row>
    <row r="291" spans="1:16" ht="12.75">
      <c r="A291" s="6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60"/>
      <c r="M291" s="9"/>
      <c r="O291" s="60"/>
      <c r="P291" s="9"/>
    </row>
    <row r="292" spans="1:16" ht="12.75">
      <c r="A292" s="6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60"/>
      <c r="M292" s="9"/>
      <c r="O292" s="60"/>
      <c r="P292" s="9"/>
    </row>
    <row r="293" spans="1:16" ht="12.75">
      <c r="A293" s="6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60"/>
      <c r="M293" s="9"/>
      <c r="O293" s="60"/>
      <c r="P293" s="9"/>
    </row>
    <row r="294" spans="1:16" ht="12.75">
      <c r="A294" s="6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60"/>
      <c r="M294" s="9"/>
      <c r="O294" s="60"/>
      <c r="P294" s="9"/>
    </row>
    <row r="295" spans="1:16" ht="12.75">
      <c r="A295" s="6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60"/>
      <c r="M295" s="9"/>
      <c r="O295" s="60"/>
      <c r="P295" s="9"/>
    </row>
    <row r="296" spans="1:16" ht="12.75">
      <c r="A296" s="6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60"/>
      <c r="M296" s="9"/>
      <c r="O296" s="60"/>
      <c r="P296" s="9"/>
    </row>
    <row r="297" spans="1:16" ht="12.75">
      <c r="A297" s="6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60"/>
      <c r="M297" s="9"/>
      <c r="O297" s="60"/>
      <c r="P297" s="9"/>
    </row>
    <row r="298" spans="1:16" ht="12.75">
      <c r="A298" s="6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60"/>
      <c r="M298" s="9"/>
      <c r="O298" s="60"/>
      <c r="P298" s="9"/>
    </row>
    <row r="299" spans="1:16" ht="12.75">
      <c r="A299" s="6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60"/>
      <c r="M299" s="9"/>
      <c r="O299" s="60"/>
      <c r="P299" s="9"/>
    </row>
    <row r="300" spans="1:16" ht="12.75">
      <c r="A300" s="6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60"/>
      <c r="M300" s="9"/>
      <c r="O300" s="60"/>
      <c r="P300" s="9"/>
    </row>
    <row r="301" spans="1:16" ht="12.75">
      <c r="A301" s="6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60"/>
      <c r="M301" s="9"/>
      <c r="O301" s="60"/>
      <c r="P30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610"/>
  <sheetViews>
    <sheetView zoomScalePageLayoutView="0" workbookViewId="0" topLeftCell="A1">
      <pane xSplit="1" ySplit="2" topLeftCell="G271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286" sqref="R286"/>
    </sheetView>
  </sheetViews>
  <sheetFormatPr defaultColWidth="9.140625" defaultRowHeight="12.75"/>
  <cols>
    <col min="1" max="1" width="9.8515625" style="1" bestFit="1" customWidth="1"/>
    <col min="2" max="2" width="12.57421875" style="1" bestFit="1" customWidth="1"/>
    <col min="3" max="3" width="9.28125" style="1" bestFit="1" customWidth="1"/>
    <col min="4" max="4" width="11.00390625" style="1" bestFit="1" customWidth="1"/>
    <col min="5" max="6" width="10.28125" style="1" bestFit="1" customWidth="1"/>
    <col min="7" max="7" width="14.57421875" style="1" customWidth="1"/>
    <col min="8" max="8" width="13.28125" style="1" customWidth="1"/>
    <col min="9" max="9" width="10.140625" style="1" customWidth="1"/>
    <col min="10" max="10" width="10.7109375" style="1" bestFit="1" customWidth="1"/>
    <col min="11" max="11" width="11.28125" style="1" bestFit="1" customWidth="1"/>
    <col min="12" max="12" width="9.8515625" style="1" bestFit="1" customWidth="1"/>
    <col min="13" max="13" width="9.28125" style="1" bestFit="1" customWidth="1"/>
    <col min="14" max="14" width="9.140625" style="1" customWidth="1"/>
    <col min="15" max="15" width="10.28125" style="1" bestFit="1" customWidth="1"/>
    <col min="16" max="16" width="9.28125" style="1" bestFit="1" customWidth="1"/>
    <col min="17" max="17" width="12.00390625" style="1" customWidth="1"/>
    <col min="18" max="18" width="10.421875" style="1" bestFit="1" customWidth="1"/>
    <col min="19" max="19" width="14.421875" style="0" customWidth="1"/>
    <col min="21" max="21" width="10.7109375" style="1" customWidth="1"/>
    <col min="22" max="22" width="13.28125" style="1" customWidth="1"/>
    <col min="23" max="16384" width="9.140625" style="1" customWidth="1"/>
  </cols>
  <sheetData>
    <row r="1" spans="2:20" s="2" customFormat="1" ht="12.75">
      <c r="B1" s="2">
        <v>2</v>
      </c>
      <c r="C1" s="2">
        <v>3</v>
      </c>
      <c r="D1" s="2">
        <v>4</v>
      </c>
      <c r="E1" s="67">
        <v>5</v>
      </c>
      <c r="F1" s="67">
        <v>6</v>
      </c>
      <c r="G1" s="67">
        <v>7</v>
      </c>
      <c r="H1" s="67">
        <v>8</v>
      </c>
      <c r="I1" s="67">
        <v>9</v>
      </c>
      <c r="J1" s="68">
        <v>10</v>
      </c>
      <c r="K1" s="68">
        <v>11</v>
      </c>
      <c r="L1" s="68">
        <v>12</v>
      </c>
      <c r="M1" s="68">
        <v>13</v>
      </c>
      <c r="N1" s="68">
        <v>14</v>
      </c>
      <c r="O1" s="68">
        <v>15</v>
      </c>
      <c r="P1" s="68">
        <v>16</v>
      </c>
      <c r="Q1" s="68">
        <v>17</v>
      </c>
      <c r="R1" s="68">
        <v>18</v>
      </c>
      <c r="S1" s="68">
        <v>19</v>
      </c>
      <c r="T1" s="69"/>
    </row>
    <row r="2" spans="1:19" ht="51">
      <c r="A2" s="2" t="s">
        <v>0</v>
      </c>
      <c r="B2" s="17" t="s">
        <v>1</v>
      </c>
      <c r="C2" s="18" t="s">
        <v>12</v>
      </c>
      <c r="D2" s="18" t="s">
        <v>10</v>
      </c>
      <c r="E2" s="19" t="s">
        <v>4</v>
      </c>
      <c r="F2" s="19" t="s">
        <v>5</v>
      </c>
      <c r="G2" s="19" t="s">
        <v>18</v>
      </c>
      <c r="H2" s="19" t="s">
        <v>13</v>
      </c>
      <c r="I2" s="19" t="s">
        <v>8</v>
      </c>
      <c r="J2" s="18" t="s">
        <v>16</v>
      </c>
      <c r="K2" s="18" t="s">
        <v>3</v>
      </c>
      <c r="L2" s="19" t="s">
        <v>9</v>
      </c>
      <c r="M2" s="19" t="s">
        <v>11</v>
      </c>
      <c r="N2" s="18" t="s">
        <v>22</v>
      </c>
      <c r="O2" s="19" t="s">
        <v>15</v>
      </c>
      <c r="P2" s="19" t="s">
        <v>17</v>
      </c>
      <c r="Q2" s="19" t="s">
        <v>21</v>
      </c>
      <c r="R2" s="38" t="s">
        <v>19</v>
      </c>
      <c r="S2" s="38" t="s">
        <v>23</v>
      </c>
    </row>
    <row r="3" spans="1:19" ht="12.75">
      <c r="A3" s="13">
        <v>32873</v>
      </c>
      <c r="B3" s="7">
        <v>16733.6011240901</v>
      </c>
      <c r="C3" s="41">
        <v>24.912335562794087</v>
      </c>
      <c r="D3" s="8">
        <v>1205.7</v>
      </c>
      <c r="E3" s="8">
        <v>626.8189</v>
      </c>
      <c r="F3" s="8">
        <v>732.75</v>
      </c>
      <c r="G3" s="8">
        <v>38915.87</v>
      </c>
      <c r="H3" s="8">
        <v>1126.14</v>
      </c>
      <c r="I3" s="8">
        <v>1841.526</v>
      </c>
      <c r="J3" s="8">
        <v>2.55238686480684</v>
      </c>
      <c r="K3" s="8">
        <v>4.117</v>
      </c>
      <c r="L3" s="1" t="e">
        <f>NA()</f>
        <v>#N/A</v>
      </c>
      <c r="M3" s="8">
        <v>2.01635814398296</v>
      </c>
      <c r="N3" s="8">
        <v>0.01775</v>
      </c>
      <c r="O3" s="1" t="e">
        <f>NA()</f>
        <v>#N/A</v>
      </c>
      <c r="P3" s="14">
        <v>1.61300003528595</v>
      </c>
      <c r="Q3" s="1" t="e">
        <f>NA()</f>
        <v>#N/A</v>
      </c>
      <c r="R3" s="14">
        <v>2836.5</v>
      </c>
      <c r="S3" s="14">
        <v>2.203372</v>
      </c>
    </row>
    <row r="4" spans="1:19" ht="12.75">
      <c r="A4" s="13">
        <v>32904</v>
      </c>
      <c r="B4" s="7">
        <v>18010.93629541753</v>
      </c>
      <c r="C4" s="41">
        <v>25.260947362919303</v>
      </c>
      <c r="D4" s="8">
        <v>1149.589</v>
      </c>
      <c r="E4" s="8">
        <v>584.4918</v>
      </c>
      <c r="F4" s="8">
        <v>708.98</v>
      </c>
      <c r="G4" s="8">
        <v>37188.95</v>
      </c>
      <c r="H4" s="8">
        <v>1045.78</v>
      </c>
      <c r="I4" s="8">
        <v>1900.087</v>
      </c>
      <c r="J4" s="8">
        <v>2.56038067547203</v>
      </c>
      <c r="K4" s="8">
        <v>4.304</v>
      </c>
      <c r="L4" s="1" t="e">
        <f>NA()</f>
        <v>#N/A</v>
      </c>
      <c r="M4" s="8">
        <v>1.96952348907838</v>
      </c>
      <c r="N4" s="8">
        <v>0.017736</v>
      </c>
      <c r="O4" s="1" t="e">
        <f>NA()</f>
        <v>#N/A</v>
      </c>
      <c r="P4" s="14">
        <v>1.68099999427795</v>
      </c>
      <c r="Q4" s="1" t="e">
        <f>NA()</f>
        <v>#N/A</v>
      </c>
      <c r="R4" s="14">
        <v>2751.60009765625</v>
      </c>
      <c r="S4" s="14">
        <v>2.161294</v>
      </c>
    </row>
    <row r="5" spans="1:19" ht="12.75">
      <c r="A5" s="13">
        <v>32932</v>
      </c>
      <c r="B5" s="7">
        <v>17439.895426642033</v>
      </c>
      <c r="C5" s="41">
        <v>25.42184511682325</v>
      </c>
      <c r="D5" s="8">
        <v>1100.482</v>
      </c>
      <c r="E5" s="8">
        <v>591.3757</v>
      </c>
      <c r="F5" s="8">
        <v>687.64</v>
      </c>
      <c r="G5" s="8">
        <v>34591.99</v>
      </c>
      <c r="H5" s="8">
        <v>1080.65</v>
      </c>
      <c r="I5" s="8">
        <v>1895.779</v>
      </c>
      <c r="J5" s="8">
        <v>2.55588413110738</v>
      </c>
      <c r="K5" s="8">
        <v>4.322</v>
      </c>
      <c r="L5" s="1" t="e">
        <f>NA()</f>
        <v>#N/A</v>
      </c>
      <c r="M5" s="8">
        <v>1.94825100240267</v>
      </c>
      <c r="N5" s="8">
        <v>0.017181</v>
      </c>
      <c r="O5" s="1" t="e">
        <f>NA()</f>
        <v>#N/A</v>
      </c>
      <c r="P5" s="14">
        <v>1.69099998474121</v>
      </c>
      <c r="Q5" s="1" t="e">
        <f>NA()</f>
        <v>#N/A</v>
      </c>
      <c r="R5" s="14">
        <v>2932.60009765625</v>
      </c>
      <c r="S5" s="14">
        <v>2.145765</v>
      </c>
    </row>
    <row r="6" spans="1:19" ht="12.75">
      <c r="A6" s="13">
        <v>32963</v>
      </c>
      <c r="B6" s="7">
        <v>18471.134835985158</v>
      </c>
      <c r="C6" s="41">
        <v>25.85090579390046</v>
      </c>
      <c r="D6" s="8">
        <v>1034.213</v>
      </c>
      <c r="E6" s="8">
        <v>606.7057</v>
      </c>
      <c r="F6" s="8">
        <v>689.83</v>
      </c>
      <c r="G6" s="8">
        <v>29980.45</v>
      </c>
      <c r="H6" s="8">
        <v>1111.51</v>
      </c>
      <c r="I6" s="8">
        <v>2061.792</v>
      </c>
      <c r="J6" s="8">
        <v>2.64580798657324</v>
      </c>
      <c r="K6" s="8">
        <v>4.355</v>
      </c>
      <c r="L6" s="1" t="e">
        <f>NA()</f>
        <v>#N/A</v>
      </c>
      <c r="M6" s="8">
        <v>1.99752308019031</v>
      </c>
      <c r="N6" s="8">
        <v>0.016802</v>
      </c>
      <c r="O6" s="1" t="e">
        <f>NA()</f>
        <v>#N/A</v>
      </c>
      <c r="P6" s="14">
        <v>1.64600002765656</v>
      </c>
      <c r="Q6" s="1" t="e">
        <f>NA()</f>
        <v>#N/A</v>
      </c>
      <c r="R6" s="14">
        <v>2997.89990234375</v>
      </c>
      <c r="S6" s="14">
        <v>2.259403</v>
      </c>
    </row>
    <row r="7" spans="1:19" ht="12.75">
      <c r="A7" s="13">
        <v>32993</v>
      </c>
      <c r="B7" s="7">
        <v>17245.904294697808</v>
      </c>
      <c r="C7" s="41">
        <v>26.092252424756346</v>
      </c>
      <c r="D7" s="8">
        <v>1019.493</v>
      </c>
      <c r="E7" s="8">
        <v>591.2927</v>
      </c>
      <c r="F7" s="8">
        <v>648.16</v>
      </c>
      <c r="G7" s="8">
        <v>29584.8</v>
      </c>
      <c r="H7" s="8">
        <v>1077.77</v>
      </c>
      <c r="I7" s="8">
        <v>1893.43</v>
      </c>
      <c r="J7" s="8">
        <v>2.65954853647146</v>
      </c>
      <c r="K7" s="8">
        <v>4.359</v>
      </c>
      <c r="L7" s="1" t="e">
        <f>NA()</f>
        <v>#N/A</v>
      </c>
      <c r="M7" s="8">
        <v>1.99706802046159</v>
      </c>
      <c r="N7" s="8">
        <v>0.016763</v>
      </c>
      <c r="O7" s="1" t="e">
        <f>NA()</f>
        <v>#N/A</v>
      </c>
      <c r="P7" s="14">
        <v>1.63900005817413</v>
      </c>
      <c r="Q7" s="1" t="e">
        <f>NA()</f>
        <v>#N/A</v>
      </c>
      <c r="R7" s="14">
        <v>2986.30004882813</v>
      </c>
      <c r="S7" s="14">
        <v>2.282916</v>
      </c>
    </row>
    <row r="8" spans="1:19" ht="12.75">
      <c r="A8" s="13">
        <v>33024</v>
      </c>
      <c r="B8" s="7">
        <v>18187.588327942816</v>
      </c>
      <c r="C8" s="41">
        <v>26.36041534792962</v>
      </c>
      <c r="D8" s="8">
        <v>1127.042</v>
      </c>
      <c r="E8" s="8">
        <v>648.0433</v>
      </c>
      <c r="F8" s="8">
        <v>726.05</v>
      </c>
      <c r="G8" s="8">
        <v>33130.8</v>
      </c>
      <c r="H8" s="8">
        <v>1150.25</v>
      </c>
      <c r="I8" s="8">
        <v>1942.421</v>
      </c>
      <c r="J8" s="8">
        <v>2.67004767731439</v>
      </c>
      <c r="K8" s="8">
        <v>4.475</v>
      </c>
      <c r="L8" s="1" t="e">
        <f>NA()</f>
        <v>#N/A</v>
      </c>
      <c r="M8" s="8">
        <v>2.05190504187111</v>
      </c>
      <c r="N8" s="8">
        <v>0.017526</v>
      </c>
      <c r="O8" s="1" t="e">
        <f>NA()</f>
        <v>#N/A</v>
      </c>
      <c r="P8" s="14">
        <v>1.67599999904633</v>
      </c>
      <c r="Q8" s="1" t="e">
        <f>NA()</f>
        <v>#N/A</v>
      </c>
      <c r="R8" s="14">
        <v>3132.30004882813</v>
      </c>
      <c r="S8" s="14">
        <v>2.27342</v>
      </c>
    </row>
    <row r="9" spans="1:19" ht="12.75">
      <c r="A9" s="13">
        <v>33054</v>
      </c>
      <c r="B9" s="7">
        <v>17606.25025060421</v>
      </c>
      <c r="C9" s="41">
        <v>26.548129394150845</v>
      </c>
      <c r="D9" s="8">
        <v>1119.2</v>
      </c>
      <c r="E9" s="8">
        <v>643.3273</v>
      </c>
      <c r="F9" s="8">
        <v>737.75</v>
      </c>
      <c r="G9" s="8">
        <v>31940.24</v>
      </c>
      <c r="H9" s="8">
        <v>1142.38</v>
      </c>
      <c r="I9" s="8">
        <v>1983.787</v>
      </c>
      <c r="J9" s="8">
        <v>2.65463922804818</v>
      </c>
      <c r="K9" s="8">
        <v>4.635</v>
      </c>
      <c r="L9" s="1" t="e">
        <f>NA()</f>
        <v>#N/A</v>
      </c>
      <c r="M9" s="8">
        <v>2.10375817656544</v>
      </c>
      <c r="N9" s="8">
        <v>0.01747</v>
      </c>
      <c r="O9" s="1" t="e">
        <f>NA()</f>
        <v>#N/A</v>
      </c>
      <c r="P9" s="14">
        <v>1.74600005149841</v>
      </c>
      <c r="Q9" s="1" t="e">
        <f>NA()</f>
        <v>#N/A</v>
      </c>
      <c r="R9" s="14">
        <v>3278.19995117188</v>
      </c>
      <c r="S9" s="14">
        <v>2.278873</v>
      </c>
    </row>
    <row r="10" spans="1:19" ht="12.75">
      <c r="A10" s="13">
        <v>33085</v>
      </c>
      <c r="B10" s="7">
        <v>18088.737524779048</v>
      </c>
      <c r="C10" s="41">
        <v>26.73584344037212</v>
      </c>
      <c r="D10" s="8">
        <v>1129.589</v>
      </c>
      <c r="E10" s="8">
        <v>640.9455</v>
      </c>
      <c r="F10" s="8">
        <v>726.71</v>
      </c>
      <c r="G10" s="8">
        <v>31035.66</v>
      </c>
      <c r="H10" s="8">
        <v>1135.06</v>
      </c>
      <c r="I10" s="8">
        <v>1919.629</v>
      </c>
      <c r="J10" s="8">
        <v>2.58893067726572</v>
      </c>
      <c r="K10" s="8">
        <v>4.818</v>
      </c>
      <c r="L10" s="1" t="e">
        <f>NA()</f>
        <v>#N/A</v>
      </c>
      <c r="M10" s="8">
        <v>2.05537299727783</v>
      </c>
      <c r="N10" s="8">
        <v>0.017713</v>
      </c>
      <c r="O10" s="1" t="e">
        <f>NA()</f>
        <v>#N/A</v>
      </c>
      <c r="P10" s="14">
        <v>1.86099994182587</v>
      </c>
      <c r="Q10" s="1" t="e">
        <f>NA()</f>
        <v>#N/A</v>
      </c>
      <c r="R10" s="14">
        <v>3445.39990234375</v>
      </c>
      <c r="S10" s="14">
        <v>2.243957</v>
      </c>
    </row>
    <row r="11" spans="1:19" ht="12.75">
      <c r="A11" s="13">
        <v>33116</v>
      </c>
      <c r="B11" s="7">
        <v>17227.75807385194</v>
      </c>
      <c r="C11" s="41">
        <v>27.164904117449325</v>
      </c>
      <c r="D11" s="8">
        <v>1024.046</v>
      </c>
      <c r="E11" s="8">
        <v>582.4348</v>
      </c>
      <c r="F11" s="8">
        <v>678.73</v>
      </c>
      <c r="G11" s="8">
        <v>25978.37</v>
      </c>
      <c r="H11" s="8">
        <v>1008.49</v>
      </c>
      <c r="I11" s="8">
        <v>1727.804</v>
      </c>
      <c r="J11" s="8">
        <v>2.55790576956561</v>
      </c>
      <c r="K11" s="8">
        <v>4.837</v>
      </c>
      <c r="L11" s="1" t="e">
        <f>NA()</f>
        <v>#N/A</v>
      </c>
      <c r="M11" s="8">
        <v>2.08527318228968</v>
      </c>
      <c r="N11" s="8">
        <v>0.017807</v>
      </c>
      <c r="O11" s="1" t="e">
        <f>NA()</f>
        <v>#N/A</v>
      </c>
      <c r="P11" s="14">
        <v>1.89100003242493</v>
      </c>
      <c r="Q11" s="1" t="e">
        <f>NA()</f>
        <v>#N/A</v>
      </c>
      <c r="R11" s="14">
        <v>3087.5</v>
      </c>
      <c r="S11" s="14">
        <v>2.21373</v>
      </c>
    </row>
    <row r="12" spans="1:19" ht="12.75">
      <c r="A12" s="13">
        <v>33146</v>
      </c>
      <c r="B12" s="7">
        <v>15845.727811732258</v>
      </c>
      <c r="C12" s="41">
        <v>27.593964794526492</v>
      </c>
      <c r="D12" s="8">
        <v>916.253</v>
      </c>
      <c r="E12" s="8">
        <v>553.7541</v>
      </c>
      <c r="F12" s="8">
        <v>628.46</v>
      </c>
      <c r="G12" s="8">
        <v>20983.5</v>
      </c>
      <c r="H12" s="8">
        <v>959.33</v>
      </c>
      <c r="I12" s="8">
        <v>1409.22</v>
      </c>
      <c r="J12" s="8">
        <v>2.56570514269645</v>
      </c>
      <c r="K12" s="8">
        <v>4.803</v>
      </c>
      <c r="L12" s="1" t="e">
        <f>NA()</f>
        <v>#N/A</v>
      </c>
      <c r="M12" s="8">
        <v>2.1181919007287</v>
      </c>
      <c r="N12" s="8">
        <v>0.018574</v>
      </c>
      <c r="O12" s="1" t="e">
        <f>NA()</f>
        <v>#N/A</v>
      </c>
      <c r="P12" s="14">
        <v>1.87199997901917</v>
      </c>
      <c r="Q12" s="1" t="e">
        <f>NA()</f>
        <v>#N/A</v>
      </c>
      <c r="R12" s="14">
        <v>2760.80004882813</v>
      </c>
      <c r="S12" s="14">
        <v>2.22063</v>
      </c>
    </row>
    <row r="13" spans="1:19" ht="12.75">
      <c r="A13" s="13">
        <v>33177</v>
      </c>
      <c r="B13" s="7">
        <v>15454.330213622108</v>
      </c>
      <c r="C13" s="41">
        <v>27.781678840747762</v>
      </c>
      <c r="D13" s="8">
        <v>1001.978</v>
      </c>
      <c r="E13" s="8">
        <v>551.0709</v>
      </c>
      <c r="F13" s="8">
        <v>648.58</v>
      </c>
      <c r="G13" s="8">
        <v>25194.1</v>
      </c>
      <c r="H13" s="8">
        <v>966.09</v>
      </c>
      <c r="I13" s="8">
        <v>1519.259</v>
      </c>
      <c r="J13" s="8">
        <v>2.54213775828093</v>
      </c>
      <c r="K13" s="8">
        <v>4.947</v>
      </c>
      <c r="L13" s="1" t="e">
        <f>NA()</f>
        <v>#N/A</v>
      </c>
      <c r="M13" s="8">
        <v>1.99701274190025</v>
      </c>
      <c r="N13" s="8">
        <v>0.019564</v>
      </c>
      <c r="O13" s="1" t="e">
        <f>NA()</f>
        <v>#N/A</v>
      </c>
      <c r="P13" s="14">
        <v>1.94599997997284</v>
      </c>
      <c r="Q13" s="1" t="e">
        <f>NA()</f>
        <v>#N/A</v>
      </c>
      <c r="R13" s="14">
        <v>2990.89990234375</v>
      </c>
      <c r="S13" s="14">
        <v>2.179487</v>
      </c>
    </row>
    <row r="14" spans="1:19" ht="12.75">
      <c r="A14" s="13">
        <v>33207</v>
      </c>
      <c r="B14" s="7">
        <v>15125.255065725545</v>
      </c>
      <c r="C14" s="41">
        <v>28.37163727172892</v>
      </c>
      <c r="D14" s="8">
        <v>985.714</v>
      </c>
      <c r="E14" s="8">
        <v>585.9914</v>
      </c>
      <c r="F14" s="8">
        <v>682.17</v>
      </c>
      <c r="G14" s="8">
        <v>22454.63</v>
      </c>
      <c r="H14" s="8">
        <v>1006.06</v>
      </c>
      <c r="I14" s="8">
        <v>1520.187</v>
      </c>
      <c r="J14" s="8">
        <v>2.5162120649252</v>
      </c>
      <c r="K14" s="8">
        <v>4.889</v>
      </c>
      <c r="L14" s="1" t="e">
        <f>NA()</f>
        <v>#N/A</v>
      </c>
      <c r="M14" s="8">
        <v>1.94695545149277</v>
      </c>
      <c r="N14" s="8">
        <v>0.018971</v>
      </c>
      <c r="O14" s="1" t="e">
        <f>NA()</f>
        <v>#N/A</v>
      </c>
      <c r="P14" s="14">
        <v>1.942999958992</v>
      </c>
      <c r="Q14" s="1" t="e">
        <f>NA()</f>
        <v>#N/A</v>
      </c>
      <c r="R14" s="14">
        <v>2978.30004882813</v>
      </c>
      <c r="S14" s="14">
        <v>2.160025</v>
      </c>
    </row>
    <row r="15" spans="1:19" ht="12.75">
      <c r="A15" s="13">
        <v>33238</v>
      </c>
      <c r="B15" s="7">
        <v>15872.591131762678</v>
      </c>
      <c r="C15" s="41">
        <v>28.559351317950192</v>
      </c>
      <c r="D15" s="8">
        <v>1006.546</v>
      </c>
      <c r="E15" s="8">
        <v>601.8591</v>
      </c>
      <c r="F15" s="8">
        <v>684.32</v>
      </c>
      <c r="G15" s="8">
        <v>23848.71</v>
      </c>
      <c r="H15" s="8">
        <v>1040.16</v>
      </c>
      <c r="I15" s="8">
        <v>1466.867</v>
      </c>
      <c r="J15" s="8">
        <v>2.55751295567212</v>
      </c>
      <c r="K15" s="8">
        <v>4.936</v>
      </c>
      <c r="L15" s="1" t="e">
        <f>NA()</f>
        <v>#N/A</v>
      </c>
      <c r="M15" s="8">
        <v>1.97234874124305</v>
      </c>
      <c r="N15" s="8">
        <v>0.018845</v>
      </c>
      <c r="O15" s="1" t="e">
        <f>NA()</f>
        <v>#N/A</v>
      </c>
      <c r="P15" s="14">
        <v>1.92999994754791</v>
      </c>
      <c r="Q15" s="1" t="e">
        <f>NA()</f>
        <v>#N/A</v>
      </c>
      <c r="R15" s="14">
        <v>3024.5</v>
      </c>
      <c r="S15" s="14">
        <v>2.203768</v>
      </c>
    </row>
    <row r="16" spans="1:19" ht="12.75">
      <c r="A16" s="13">
        <v>33269</v>
      </c>
      <c r="B16" s="7">
        <v>14967.733103608683</v>
      </c>
      <c r="C16" s="41">
        <v>28.881146825758076</v>
      </c>
      <c r="D16" s="8">
        <v>1043.551</v>
      </c>
      <c r="E16" s="8">
        <v>627.715</v>
      </c>
      <c r="F16" s="8">
        <v>694.29</v>
      </c>
      <c r="G16" s="8">
        <v>23293.14</v>
      </c>
      <c r="H16" s="8">
        <v>1111.05</v>
      </c>
      <c r="I16" s="8">
        <v>1495.37</v>
      </c>
      <c r="J16" s="8">
        <v>2.54069175223895</v>
      </c>
      <c r="K16" s="8">
        <v>4.995</v>
      </c>
      <c r="L16" s="1" t="e">
        <f>NA()</f>
        <v>#N/A</v>
      </c>
      <c r="M16" s="8">
        <v>1.98837622814611</v>
      </c>
      <c r="N16" s="8">
        <v>0.019328</v>
      </c>
      <c r="O16" s="1" t="e">
        <f>NA()</f>
        <v>#N/A</v>
      </c>
      <c r="P16" s="14">
        <v>1.96599996089935</v>
      </c>
      <c r="Q16" s="1" t="e">
        <f>NA()</f>
        <v>#N/A</v>
      </c>
      <c r="R16" s="14">
        <v>3243.30004882813</v>
      </c>
      <c r="S16" s="14">
        <v>2.183607</v>
      </c>
    </row>
    <row r="17" spans="1:19" ht="12.75">
      <c r="A17" s="13">
        <v>33297</v>
      </c>
      <c r="B17" s="7">
        <v>16470.816515741997</v>
      </c>
      <c r="C17" s="41">
        <v>29.22975862588329</v>
      </c>
      <c r="D17" s="8">
        <v>1140.339</v>
      </c>
      <c r="E17" s="8">
        <v>671.9004</v>
      </c>
      <c r="F17" s="8">
        <v>764.36</v>
      </c>
      <c r="G17" s="8">
        <v>26409.22</v>
      </c>
      <c r="H17" s="8">
        <v>1172.87</v>
      </c>
      <c r="I17" s="8">
        <v>1621.886</v>
      </c>
      <c r="J17" s="8">
        <v>2.56508107509207</v>
      </c>
      <c r="K17" s="8">
        <v>4.907</v>
      </c>
      <c r="L17" s="1" t="e">
        <f>NA()</f>
        <v>#N/A</v>
      </c>
      <c r="M17" s="8">
        <v>2.01552609604138</v>
      </c>
      <c r="N17" s="8">
        <v>0.019284</v>
      </c>
      <c r="O17" s="1" t="e">
        <f>NA()</f>
        <v>#N/A</v>
      </c>
      <c r="P17" s="14">
        <v>1.91299998760223</v>
      </c>
      <c r="Q17" s="1" t="e">
        <f>NA()</f>
        <v>#N/A</v>
      </c>
      <c r="R17" s="14">
        <v>3552.10009765625</v>
      </c>
      <c r="S17" s="14">
        <v>2.231063</v>
      </c>
    </row>
    <row r="18" spans="1:19" ht="12.75">
      <c r="A18" s="13">
        <v>33328</v>
      </c>
      <c r="B18" s="7">
        <v>16961.289362725358</v>
      </c>
      <c r="C18" s="41">
        <v>29.49792154905651</v>
      </c>
      <c r="D18" s="8">
        <v>1106.909</v>
      </c>
      <c r="E18" s="8">
        <v>687.8206</v>
      </c>
      <c r="F18" s="8">
        <v>792.42</v>
      </c>
      <c r="G18" s="8">
        <v>26292.04</v>
      </c>
      <c r="H18" s="8">
        <v>1179.3</v>
      </c>
      <c r="I18" s="8">
        <v>1598.588</v>
      </c>
      <c r="J18" s="8">
        <v>2.72872629949526</v>
      </c>
      <c r="K18" s="8">
        <v>4.778</v>
      </c>
      <c r="L18" s="1" t="e">
        <f>NA()</f>
        <v>#N/A</v>
      </c>
      <c r="M18" s="8">
        <v>2.11182310595806</v>
      </c>
      <c r="N18" s="8">
        <v>0.019427</v>
      </c>
      <c r="O18" s="1" t="e">
        <f>NA()</f>
        <v>#N/A</v>
      </c>
      <c r="P18" s="14">
        <v>1.75100004673004</v>
      </c>
      <c r="Q18" s="1" t="e">
        <f>NA()</f>
        <v>#N/A</v>
      </c>
      <c r="R18" s="14">
        <v>3745.89990234375</v>
      </c>
      <c r="S18" s="14">
        <v>2.356597</v>
      </c>
    </row>
    <row r="19" spans="1:19" ht="12.75">
      <c r="A19" s="13">
        <v>33358</v>
      </c>
      <c r="B19" s="7">
        <v>17936.8029614708</v>
      </c>
      <c r="C19" s="41">
        <v>29.900165933816393</v>
      </c>
      <c r="D19" s="8">
        <v>1115.749</v>
      </c>
      <c r="E19" s="8">
        <v>689.1066</v>
      </c>
      <c r="F19" s="8">
        <v>807.19</v>
      </c>
      <c r="G19" s="8">
        <v>26111.25</v>
      </c>
      <c r="H19" s="8">
        <v>1180.31</v>
      </c>
      <c r="I19" s="8">
        <v>1691.652</v>
      </c>
      <c r="J19" s="8">
        <v>2.77649107214226</v>
      </c>
      <c r="K19" s="8">
        <v>4.795</v>
      </c>
      <c r="L19" s="1" t="e">
        <f>NA()</f>
        <v>#N/A</v>
      </c>
      <c r="M19" s="8">
        <v>2.170861964952</v>
      </c>
      <c r="N19" s="8">
        <v>0.020332</v>
      </c>
      <c r="O19" s="1" t="e">
        <f>NA()</f>
        <v>#N/A</v>
      </c>
      <c r="P19" s="14">
        <v>1.72699999809265</v>
      </c>
      <c r="Q19" s="1" t="e">
        <f>NA()</f>
        <v>#N/A</v>
      </c>
      <c r="R19" s="14">
        <v>3588.30004882813</v>
      </c>
      <c r="S19" s="14">
        <v>2.413429</v>
      </c>
    </row>
    <row r="20" spans="1:19" ht="12.75">
      <c r="A20" s="13">
        <v>33389</v>
      </c>
      <c r="B20" s="7">
        <v>18476.22866810868</v>
      </c>
      <c r="C20" s="41">
        <v>30.356042903210888</v>
      </c>
      <c r="D20" s="8">
        <v>1141.218</v>
      </c>
      <c r="E20" s="8">
        <v>717.972</v>
      </c>
      <c r="F20" s="8">
        <v>814.45</v>
      </c>
      <c r="G20" s="8">
        <v>25789.62</v>
      </c>
      <c r="H20" s="8">
        <v>1245.06</v>
      </c>
      <c r="I20" s="8">
        <v>1792.949</v>
      </c>
      <c r="J20" s="8">
        <v>2.82647040797765</v>
      </c>
      <c r="K20" s="8">
        <v>4.805</v>
      </c>
      <c r="L20" s="1" t="e">
        <f>NA()</f>
        <v>#N/A</v>
      </c>
      <c r="M20" s="8">
        <v>2.14883051638452</v>
      </c>
      <c r="N20" s="8">
        <v>0.020421</v>
      </c>
      <c r="O20" s="1" t="e">
        <f>NA()</f>
        <v>#N/A</v>
      </c>
      <c r="P20" s="14">
        <v>1.70000004768372</v>
      </c>
      <c r="Q20" s="1" t="e">
        <f>NA()</f>
        <v>#N/A</v>
      </c>
      <c r="R20" s="14">
        <v>3707</v>
      </c>
      <c r="S20" s="14">
        <v>2.469294</v>
      </c>
    </row>
    <row r="21" spans="1:19" ht="12.75">
      <c r="A21" s="13">
        <v>33419</v>
      </c>
      <c r="B21" s="7">
        <v>19664.63158807132</v>
      </c>
      <c r="C21" s="41">
        <v>30.57057324174949</v>
      </c>
      <c r="D21" s="8">
        <v>1070.947</v>
      </c>
      <c r="E21" s="8">
        <v>684.7246</v>
      </c>
      <c r="F21" s="8">
        <v>789.78</v>
      </c>
      <c r="G21" s="8">
        <v>23290.96</v>
      </c>
      <c r="H21" s="8">
        <v>1184.22</v>
      </c>
      <c r="I21" s="8">
        <v>1701.639</v>
      </c>
      <c r="J21" s="8">
        <v>2.88950630797425</v>
      </c>
      <c r="K21" s="8">
        <v>4.681</v>
      </c>
      <c r="L21" s="1" t="e">
        <f>NA()</f>
        <v>#N/A</v>
      </c>
      <c r="M21" s="8">
        <v>2.21806307721524</v>
      </c>
      <c r="N21" s="8">
        <v>0.020961</v>
      </c>
      <c r="O21" s="1" t="e">
        <f>NA()</f>
        <v>#N/A</v>
      </c>
      <c r="P21" s="14">
        <v>1.62000000476837</v>
      </c>
      <c r="Q21" s="1" t="e">
        <f>NA()</f>
        <v>#N/A</v>
      </c>
      <c r="R21" s="14">
        <v>3668.60009765625</v>
      </c>
      <c r="S21" s="14">
        <v>2.530681</v>
      </c>
    </row>
    <row r="22" spans="1:19" ht="12.75">
      <c r="A22" s="13">
        <v>33450</v>
      </c>
      <c r="B22" s="7">
        <v>20820.36835360641</v>
      </c>
      <c r="C22" s="41">
        <v>30.972817626509368</v>
      </c>
      <c r="D22" s="8">
        <v>1121.711</v>
      </c>
      <c r="E22" s="8">
        <v>716.3195</v>
      </c>
      <c r="F22" s="8">
        <v>852.4</v>
      </c>
      <c r="G22" s="8">
        <v>24120.75</v>
      </c>
      <c r="H22" s="8">
        <v>1237.82</v>
      </c>
      <c r="I22" s="8">
        <v>1701.776</v>
      </c>
      <c r="J22" s="8">
        <v>2.86520176101284</v>
      </c>
      <c r="K22" s="8">
        <v>4.825</v>
      </c>
      <c r="L22" s="1" t="e">
        <f>NA()</f>
        <v>#N/A</v>
      </c>
      <c r="M22" s="8">
        <v>2.22760852063576</v>
      </c>
      <c r="N22" s="8">
        <v>0.020827</v>
      </c>
      <c r="O22" s="1" t="e">
        <f>NA()</f>
        <v>#N/A</v>
      </c>
      <c r="P22" s="14">
        <v>1.68400001525879</v>
      </c>
      <c r="Q22" s="1" t="e">
        <f>NA()</f>
        <v>#N/A</v>
      </c>
      <c r="R22" s="14">
        <v>4009.5</v>
      </c>
      <c r="S22" s="14">
        <v>2.485448</v>
      </c>
    </row>
    <row r="23" spans="1:19" ht="12.75">
      <c r="A23" s="13">
        <v>33481</v>
      </c>
      <c r="B23" s="7">
        <v>20026.706604436087</v>
      </c>
      <c r="C23" s="41">
        <v>31.401878303586532</v>
      </c>
      <c r="D23" s="8">
        <v>1118.335</v>
      </c>
      <c r="E23" s="8">
        <v>732.5291</v>
      </c>
      <c r="F23" s="8">
        <v>873.78</v>
      </c>
      <c r="G23" s="8">
        <v>22335.87</v>
      </c>
      <c r="H23" s="8">
        <v>1250.79</v>
      </c>
      <c r="I23" s="8">
        <v>1733.24</v>
      </c>
      <c r="J23" s="8">
        <v>2.87194756949728</v>
      </c>
      <c r="K23" s="8">
        <v>4.822</v>
      </c>
      <c r="L23" s="1" t="e">
        <f>NA()</f>
        <v>#N/A</v>
      </c>
      <c r="M23" s="8">
        <v>2.25527348221272</v>
      </c>
      <c r="N23" s="8">
        <v>0.020977</v>
      </c>
      <c r="O23" s="1" t="e">
        <f>NA()</f>
        <v>#N/A</v>
      </c>
      <c r="P23" s="14">
        <v>1.67900002002716</v>
      </c>
      <c r="Q23" s="1" t="e">
        <f>NA()</f>
        <v>#N/A</v>
      </c>
      <c r="R23" s="14">
        <v>3998.19995117188</v>
      </c>
      <c r="S23" s="14">
        <v>2.516307</v>
      </c>
    </row>
    <row r="24" spans="1:19" ht="12.75">
      <c r="A24" s="13">
        <v>33511</v>
      </c>
      <c r="B24" s="7">
        <v>19770.784849180178</v>
      </c>
      <c r="C24" s="41">
        <v>31.830938980663742</v>
      </c>
      <c r="D24" s="8">
        <v>1147.857</v>
      </c>
      <c r="E24" s="8">
        <v>719.8257</v>
      </c>
      <c r="F24" s="8">
        <v>870.87</v>
      </c>
      <c r="G24" s="8">
        <v>23916.44</v>
      </c>
      <c r="H24" s="8">
        <v>1245.34</v>
      </c>
      <c r="I24" s="8">
        <v>1676.16</v>
      </c>
      <c r="J24" s="8">
        <v>2.80194063472552</v>
      </c>
      <c r="K24" s="8">
        <v>4.909</v>
      </c>
      <c r="L24" s="1" t="e">
        <f>NA()</f>
        <v>#N/A</v>
      </c>
      <c r="M24" s="8">
        <v>2.24032488121778</v>
      </c>
      <c r="N24" s="8">
        <v>0.021089</v>
      </c>
      <c r="O24" s="1" t="e">
        <f>NA()</f>
        <v>#N/A</v>
      </c>
      <c r="P24" s="14">
        <v>1.75199997425079</v>
      </c>
      <c r="Q24" s="1" t="e">
        <f>NA()</f>
        <v>#N/A</v>
      </c>
      <c r="R24" s="14">
        <v>3956.60009765625</v>
      </c>
      <c r="S24" s="14">
        <v>2.475792</v>
      </c>
    </row>
    <row r="25" spans="1:19" ht="12.75">
      <c r="A25" s="13">
        <v>33542</v>
      </c>
      <c r="B25" s="7">
        <v>21202.092755758735</v>
      </c>
      <c r="C25" s="41">
        <v>32.44771370396217</v>
      </c>
      <c r="D25" s="8">
        <v>1166.663</v>
      </c>
      <c r="E25" s="8">
        <v>729.2021</v>
      </c>
      <c r="F25" s="8">
        <v>853.34</v>
      </c>
      <c r="G25" s="8">
        <v>25222.28</v>
      </c>
      <c r="H25" s="8">
        <v>1287.87</v>
      </c>
      <c r="I25" s="8">
        <v>1651.274</v>
      </c>
      <c r="J25" s="8">
        <v>2.8308485760368</v>
      </c>
      <c r="K25" s="8">
        <v>4.937</v>
      </c>
      <c r="L25" s="1" t="e">
        <f>NA()</f>
        <v>#N/A</v>
      </c>
      <c r="M25" s="8">
        <v>2.20677621573279</v>
      </c>
      <c r="N25" s="8">
        <v>0.021673</v>
      </c>
      <c r="O25" s="1" t="e">
        <f>NA()</f>
        <v>#N/A</v>
      </c>
      <c r="P25" s="14">
        <v>1.74399995803833</v>
      </c>
      <c r="Q25" s="1" t="e">
        <f>NA()</f>
        <v>#N/A</v>
      </c>
      <c r="R25" s="14">
        <v>4038.69995117188</v>
      </c>
      <c r="S25" s="14">
        <v>2.518621</v>
      </c>
    </row>
    <row r="26" spans="1:19" ht="12.75">
      <c r="A26" s="13">
        <v>33572</v>
      </c>
      <c r="B26" s="7">
        <v>21355.0973835337</v>
      </c>
      <c r="C26" s="41">
        <v>32.76950921177006</v>
      </c>
      <c r="D26" s="8">
        <v>1116.018</v>
      </c>
      <c r="E26" s="8">
        <v>699.2182</v>
      </c>
      <c r="F26" s="8">
        <v>807.8</v>
      </c>
      <c r="G26" s="8">
        <v>22687.35</v>
      </c>
      <c r="H26" s="8">
        <v>1222.2</v>
      </c>
      <c r="I26" s="8">
        <v>1631.399</v>
      </c>
      <c r="J26" s="8">
        <v>2.79988689606244</v>
      </c>
      <c r="K26" s="8">
        <v>4.953</v>
      </c>
      <c r="L26" s="1" t="e">
        <f>NA()</f>
        <v>#N/A</v>
      </c>
      <c r="M26" s="8">
        <v>2.19801183840143</v>
      </c>
      <c r="N26" s="8">
        <v>0.021524</v>
      </c>
      <c r="O26" s="1" t="e">
        <f>NA()</f>
        <v>#N/A</v>
      </c>
      <c r="P26" s="14">
        <v>1.76900005340576</v>
      </c>
      <c r="Q26" s="1" t="e">
        <f>NA()</f>
        <v>#N/A</v>
      </c>
      <c r="R26" s="14">
        <v>4149.7998046875</v>
      </c>
      <c r="S26" s="14">
        <v>2.468724</v>
      </c>
    </row>
    <row r="27" spans="1:19" ht="12.75">
      <c r="A27" s="13">
        <v>33603</v>
      </c>
      <c r="B27" s="7">
        <v>20796.287014873134</v>
      </c>
      <c r="C27" s="41">
        <v>33.198569888847274</v>
      </c>
      <c r="D27" s="8">
        <v>1197.46</v>
      </c>
      <c r="E27" s="8">
        <v>778.5981</v>
      </c>
      <c r="F27" s="8">
        <v>834.99</v>
      </c>
      <c r="G27" s="8">
        <v>22983.77</v>
      </c>
      <c r="H27" s="8">
        <v>1350.93</v>
      </c>
      <c r="I27" s="8">
        <v>1638.462</v>
      </c>
      <c r="J27" s="8">
        <v>2.74129623725803</v>
      </c>
      <c r="K27" s="8">
        <v>5.118</v>
      </c>
      <c r="L27" s="1" t="e">
        <f>NA()</f>
        <v>#N/A</v>
      </c>
      <c r="M27" s="8">
        <v>2.08294339200825</v>
      </c>
      <c r="N27" s="8">
        <v>0.021958</v>
      </c>
      <c r="O27" s="1" t="e">
        <f>NA()</f>
        <v>#N/A</v>
      </c>
      <c r="P27" s="14">
        <v>1.86699998378754</v>
      </c>
      <c r="Q27" s="1" t="e">
        <f>NA()</f>
        <v>#N/A</v>
      </c>
      <c r="R27" s="14">
        <v>4297.2998046875</v>
      </c>
      <c r="S27" s="14">
        <v>2.370652</v>
      </c>
    </row>
    <row r="28" spans="1:19" ht="12.75">
      <c r="A28" s="13">
        <v>33634</v>
      </c>
      <c r="B28" s="7">
        <v>21849.069532936992</v>
      </c>
      <c r="C28" s="41">
        <v>33.547181688972486</v>
      </c>
      <c r="D28" s="8">
        <v>1175.49</v>
      </c>
      <c r="E28" s="8">
        <v>763.856</v>
      </c>
      <c r="F28" s="8">
        <v>863.75</v>
      </c>
      <c r="G28" s="8">
        <v>22023.05</v>
      </c>
      <c r="H28" s="8">
        <v>1350.94</v>
      </c>
      <c r="I28" s="8">
        <v>1766.246</v>
      </c>
      <c r="J28" s="8">
        <v>2.79631192637815</v>
      </c>
      <c r="K28" s="8">
        <v>5.004</v>
      </c>
      <c r="L28" s="1" t="e">
        <f>NA()</f>
        <v>#N/A</v>
      </c>
      <c r="M28" s="8">
        <v>2.10490898764722</v>
      </c>
      <c r="N28" s="8">
        <v>0.022281</v>
      </c>
      <c r="O28" s="1" t="e">
        <f>NA()</f>
        <v>#N/A</v>
      </c>
      <c r="P28" s="14">
        <v>1.78949999809265</v>
      </c>
      <c r="Q28" s="1" t="e">
        <f>NA()</f>
        <v>#N/A</v>
      </c>
      <c r="R28" s="14">
        <v>4601.7001953125</v>
      </c>
      <c r="S28" s="14">
        <v>2.383992</v>
      </c>
    </row>
    <row r="29" spans="1:19" ht="12.75">
      <c r="A29" s="13">
        <v>33663</v>
      </c>
      <c r="B29" s="7">
        <v>21854.17346076374</v>
      </c>
      <c r="C29" s="41">
        <v>33.84216090446304</v>
      </c>
      <c r="D29" s="8">
        <v>1155.405</v>
      </c>
      <c r="E29" s="8">
        <v>773.099</v>
      </c>
      <c r="F29" s="8">
        <v>864.34</v>
      </c>
      <c r="G29" s="8">
        <v>21338.81</v>
      </c>
      <c r="H29" s="8">
        <v>1384.35</v>
      </c>
      <c r="I29" s="8">
        <v>1829.53</v>
      </c>
      <c r="J29" s="8">
        <v>2.84267406200606</v>
      </c>
      <c r="K29" s="8">
        <v>4.996</v>
      </c>
      <c r="L29" s="1" t="e">
        <f>NA()</f>
        <v>#N/A</v>
      </c>
      <c r="M29" s="8">
        <v>2.14411385154507</v>
      </c>
      <c r="N29" s="8">
        <v>0.022027</v>
      </c>
      <c r="O29" s="1" t="e">
        <f>NA()</f>
        <v>#N/A</v>
      </c>
      <c r="P29" s="14">
        <v>1.75750005245209</v>
      </c>
      <c r="Q29" s="1" t="e">
        <f>NA()</f>
        <v>#N/A</v>
      </c>
      <c r="R29" s="14">
        <v>4929</v>
      </c>
      <c r="S29" s="14">
        <v>2.406087</v>
      </c>
    </row>
    <row r="30" spans="1:19" ht="12.75">
      <c r="A30" s="13">
        <v>33694</v>
      </c>
      <c r="B30" s="7">
        <v>21625.228831385484</v>
      </c>
      <c r="C30" s="41">
        <v>34.13714011995359</v>
      </c>
      <c r="D30" s="8">
        <v>1101.174</v>
      </c>
      <c r="E30" s="8">
        <v>757.6159</v>
      </c>
      <c r="F30" s="8">
        <v>828.26</v>
      </c>
      <c r="G30" s="8">
        <v>19345.95</v>
      </c>
      <c r="H30" s="8">
        <v>1366.74</v>
      </c>
      <c r="I30" s="8">
        <v>1793.824</v>
      </c>
      <c r="J30" s="8">
        <v>2.87176541969451</v>
      </c>
      <c r="K30" s="8">
        <v>4.994</v>
      </c>
      <c r="L30" s="1" t="e">
        <f>NA()</f>
        <v>#N/A</v>
      </c>
      <c r="M30" s="8">
        <v>2.21335816107345</v>
      </c>
      <c r="N30" s="8">
        <v>0.021598</v>
      </c>
      <c r="O30" s="1" t="e">
        <f>NA()</f>
        <v>#N/A</v>
      </c>
      <c r="P30" s="14">
        <v>1.7389999628067</v>
      </c>
      <c r="Q30" s="1" t="e">
        <f>NA()</f>
        <v>#N/A</v>
      </c>
      <c r="R30" s="14">
        <v>4938.2998046875</v>
      </c>
      <c r="S30" s="14">
        <v>2.416413</v>
      </c>
    </row>
    <row r="31" spans="1:19" ht="12.75">
      <c r="A31" s="13">
        <v>33724</v>
      </c>
      <c r="B31" s="7">
        <v>21097.406403144727</v>
      </c>
      <c r="C31" s="41">
        <v>34.5662007970308</v>
      </c>
      <c r="D31" s="8">
        <v>1116.719</v>
      </c>
      <c r="E31" s="8">
        <v>779.5642</v>
      </c>
      <c r="F31" s="8">
        <v>905.89</v>
      </c>
      <c r="G31" s="8">
        <v>17390.71</v>
      </c>
      <c r="H31" s="8">
        <v>1400.05</v>
      </c>
      <c r="I31" s="8">
        <v>1819.309</v>
      </c>
      <c r="J31" s="8">
        <v>2.87373162898549</v>
      </c>
      <c r="K31" s="8">
        <v>5.098</v>
      </c>
      <c r="L31" s="1" t="e">
        <f>NA()</f>
        <v>#N/A</v>
      </c>
      <c r="M31" s="8">
        <v>2.17324589353509</v>
      </c>
      <c r="N31" s="8">
        <v>0.021571</v>
      </c>
      <c r="O31" s="1" t="e">
        <f>NA()</f>
        <v>#N/A</v>
      </c>
      <c r="P31" s="14">
        <v>1.77400004863739</v>
      </c>
      <c r="Q31" s="1" t="e">
        <f>NA()</f>
        <v>#N/A</v>
      </c>
      <c r="R31" s="14">
        <v>5369.5</v>
      </c>
      <c r="S31" s="14">
        <v>2.402224</v>
      </c>
    </row>
    <row r="32" spans="1:19" ht="12.75">
      <c r="A32" s="13">
        <v>33755</v>
      </c>
      <c r="B32" s="7">
        <v>22856.174942868867</v>
      </c>
      <c r="C32" s="41">
        <v>34.83436372020403</v>
      </c>
      <c r="D32" s="8">
        <v>1161.343</v>
      </c>
      <c r="E32" s="8">
        <v>782.611</v>
      </c>
      <c r="F32" s="8">
        <v>925.78</v>
      </c>
      <c r="G32" s="8">
        <v>18347.75</v>
      </c>
      <c r="H32" s="8">
        <v>1414.67</v>
      </c>
      <c r="I32" s="8">
        <v>1894.584</v>
      </c>
      <c r="J32" s="8">
        <v>2.82668129419184</v>
      </c>
      <c r="K32" s="8">
        <v>5.17</v>
      </c>
      <c r="L32" s="1" t="e">
        <f>NA()</f>
        <v>#N/A</v>
      </c>
      <c r="M32" s="8">
        <v>2.13963495899285</v>
      </c>
      <c r="N32" s="8">
        <v>0.022136</v>
      </c>
      <c r="O32" s="1" t="e">
        <f>NA()</f>
        <v>#N/A</v>
      </c>
      <c r="P32" s="14">
        <v>1.8289999961853</v>
      </c>
      <c r="Q32" s="1" t="e">
        <f>NA()</f>
        <v>#N/A</v>
      </c>
      <c r="R32" s="14">
        <v>6080.10009765625</v>
      </c>
      <c r="S32" s="14">
        <v>2.345735</v>
      </c>
    </row>
    <row r="33" spans="1:19" ht="12.75">
      <c r="A33" s="13">
        <v>33785</v>
      </c>
      <c r="B33" s="7">
        <v>22443.347761716508</v>
      </c>
      <c r="C33" s="41">
        <v>35.182975520329244</v>
      </c>
      <c r="D33" s="8">
        <v>1122.649</v>
      </c>
      <c r="E33" s="8">
        <v>770.4856</v>
      </c>
      <c r="F33" s="8">
        <v>866.53</v>
      </c>
      <c r="G33" s="8">
        <v>15951.73</v>
      </c>
      <c r="H33" s="8">
        <v>1380.98</v>
      </c>
      <c r="I33" s="8">
        <v>1834.852</v>
      </c>
      <c r="J33" s="8">
        <v>2.77511163521519</v>
      </c>
      <c r="K33" s="8">
        <v>5.2741</v>
      </c>
      <c r="L33" s="1" t="e">
        <f>NA()</f>
        <v>#N/A</v>
      </c>
      <c r="M33" s="8">
        <v>2.07038542496329</v>
      </c>
      <c r="N33" s="8">
        <v>0.022002</v>
      </c>
      <c r="O33" s="1" t="e">
        <f>NA()</f>
        <v>#N/A</v>
      </c>
      <c r="P33" s="14">
        <v>1.90050005912781</v>
      </c>
      <c r="Q33" s="1" t="e">
        <f>NA()</f>
        <v>#N/A</v>
      </c>
      <c r="R33" s="14">
        <v>6103.89990234375</v>
      </c>
      <c r="S33" s="14">
        <v>2.314623</v>
      </c>
    </row>
    <row r="34" spans="1:19" ht="12.75">
      <c r="A34" s="13">
        <v>33816</v>
      </c>
      <c r="B34" s="7">
        <v>21125.767966593576</v>
      </c>
      <c r="C34" s="41">
        <v>35.50477102813713</v>
      </c>
      <c r="D34" s="8">
        <v>1125.722</v>
      </c>
      <c r="E34" s="8">
        <v>801.6578</v>
      </c>
      <c r="F34" s="8">
        <v>828.1</v>
      </c>
      <c r="G34" s="8">
        <v>15910.28</v>
      </c>
      <c r="H34" s="8">
        <v>1414.24</v>
      </c>
      <c r="I34" s="8">
        <v>1679.863</v>
      </c>
      <c r="J34" s="8">
        <v>2.76402391821208</v>
      </c>
      <c r="K34" s="8">
        <v>5.3166</v>
      </c>
      <c r="L34" s="1" t="e">
        <f>NA()</f>
        <v>#N/A</v>
      </c>
      <c r="M34" s="8">
        <v>2.05695037126587</v>
      </c>
      <c r="N34" s="8">
        <v>0.021708</v>
      </c>
      <c r="O34" s="1" t="e">
        <f>NA()</f>
        <v>#N/A</v>
      </c>
      <c r="P34" s="14">
        <v>1.92349994182587</v>
      </c>
      <c r="Q34" s="1" t="e">
        <f>NA()</f>
        <v>#N/A</v>
      </c>
      <c r="R34" s="14">
        <v>5881.10009765625</v>
      </c>
      <c r="S34" s="14">
        <v>2.333992</v>
      </c>
    </row>
    <row r="35" spans="1:19" ht="12.75">
      <c r="A35" s="13">
        <v>33847</v>
      </c>
      <c r="B35" s="7">
        <v>19464.413197007874</v>
      </c>
      <c r="C35" s="41">
        <v>35.880199120579675</v>
      </c>
      <c r="D35" s="8">
        <v>1153.309</v>
      </c>
      <c r="E35" s="8">
        <v>784.5658</v>
      </c>
      <c r="F35" s="8">
        <v>801.78</v>
      </c>
      <c r="G35" s="8">
        <v>18061.12</v>
      </c>
      <c r="H35" s="8">
        <v>1352.04</v>
      </c>
      <c r="I35" s="8">
        <v>1590.491</v>
      </c>
      <c r="J35" s="8">
        <v>2.74500501346638</v>
      </c>
      <c r="K35" s="8">
        <v>5.4406</v>
      </c>
      <c r="L35" s="1" t="e">
        <f>NA()</f>
        <v>#N/A</v>
      </c>
      <c r="M35" s="8">
        <v>1.97158900732682</v>
      </c>
      <c r="N35" s="8">
        <v>0.022256</v>
      </c>
      <c r="O35" s="1" t="e">
        <f>NA()</f>
        <v>#N/A</v>
      </c>
      <c r="P35" s="14">
        <v>1.98199999332428</v>
      </c>
      <c r="Q35" s="1" t="e">
        <f>NA()</f>
        <v>#N/A</v>
      </c>
      <c r="R35" s="14">
        <v>5628.60009765625</v>
      </c>
      <c r="S35" s="14">
        <v>2.294063</v>
      </c>
    </row>
    <row r="36" spans="1:19" ht="12.75">
      <c r="A36" s="13">
        <v>33877</v>
      </c>
      <c r="B36" s="7">
        <v>19888.23967890833</v>
      </c>
      <c r="C36" s="41">
        <v>36.121545751435555</v>
      </c>
      <c r="D36" s="8">
        <v>1142.949</v>
      </c>
      <c r="E36" s="8">
        <v>793.2688</v>
      </c>
      <c r="F36" s="8">
        <v>889.82</v>
      </c>
      <c r="G36" s="8">
        <v>17399.08</v>
      </c>
      <c r="H36" s="8">
        <v>1377.66</v>
      </c>
      <c r="I36" s="8">
        <v>1472.49</v>
      </c>
      <c r="J36" s="8">
        <v>2.82511947449351</v>
      </c>
      <c r="K36" s="8">
        <v>5.016</v>
      </c>
      <c r="L36" s="1" t="e">
        <f>NA()</f>
        <v>#N/A</v>
      </c>
      <c r="M36" s="8">
        <v>2.00736342049554</v>
      </c>
      <c r="N36" s="8">
        <v>0.023464</v>
      </c>
      <c r="O36" s="1" t="e">
        <f>NA()</f>
        <v>#N/A</v>
      </c>
      <c r="P36" s="14">
        <v>1.77550005912781</v>
      </c>
      <c r="Q36" s="1" t="e">
        <f>NA()</f>
        <v>#N/A</v>
      </c>
      <c r="R36" s="14">
        <v>5505.39990234375</v>
      </c>
      <c r="S36" s="14">
        <v>2.254382</v>
      </c>
    </row>
    <row r="37" spans="1:19" ht="12.75">
      <c r="A37" s="13">
        <v>33908</v>
      </c>
      <c r="B37" s="7">
        <v>18744.968635210735</v>
      </c>
      <c r="C37" s="41">
        <v>36.25562721302221</v>
      </c>
      <c r="D37" s="8">
        <v>1112.195</v>
      </c>
      <c r="E37" s="8">
        <v>795.7286</v>
      </c>
      <c r="F37" s="8">
        <v>928.58</v>
      </c>
      <c r="G37" s="8">
        <v>16767.4</v>
      </c>
      <c r="H37" s="8">
        <v>1391.83</v>
      </c>
      <c r="I37" s="8">
        <v>1497.012</v>
      </c>
      <c r="J37" s="8">
        <v>2.95503088285409</v>
      </c>
      <c r="K37" s="8">
        <v>4.6196</v>
      </c>
      <c r="L37" s="1" t="e">
        <f>NA()</f>
        <v>#N/A</v>
      </c>
      <c r="M37" s="8">
        <v>2.05388564918868</v>
      </c>
      <c r="N37" s="8">
        <v>0.02399</v>
      </c>
      <c r="O37" s="1" t="e">
        <f>NA()</f>
        <v>#N/A</v>
      </c>
      <c r="P37" s="14">
        <v>1.56330001354218</v>
      </c>
      <c r="Q37" s="1" t="e">
        <f>NA()</f>
        <v>#N/A</v>
      </c>
      <c r="R37" s="14">
        <v>6190.60009765625</v>
      </c>
      <c r="S37" s="14">
        <v>2.380623</v>
      </c>
    </row>
    <row r="38" spans="1:19" ht="12.75">
      <c r="A38" s="13">
        <v>33938</v>
      </c>
      <c r="B38" s="7">
        <v>19894.16975276118</v>
      </c>
      <c r="C38" s="41">
        <v>36.389708674608826</v>
      </c>
      <c r="D38" s="8">
        <v>1132.302</v>
      </c>
      <c r="E38" s="8">
        <v>822.0139</v>
      </c>
      <c r="F38" s="8">
        <v>973.7</v>
      </c>
      <c r="G38" s="8">
        <v>17683.65</v>
      </c>
      <c r="H38" s="8">
        <v>1435.16</v>
      </c>
      <c r="I38" s="8">
        <v>1545.641</v>
      </c>
      <c r="J38" s="8">
        <v>3.0220315432806</v>
      </c>
      <c r="K38" s="8">
        <v>4.5814</v>
      </c>
      <c r="L38" s="1" t="e">
        <f>NA()</f>
        <v>#N/A</v>
      </c>
      <c r="M38" s="8">
        <v>2.06462357318198</v>
      </c>
      <c r="N38" s="8">
        <v>0.024279</v>
      </c>
      <c r="O38" s="1" t="e">
        <f>NA()</f>
        <v>#N/A</v>
      </c>
      <c r="P38" s="14">
        <v>1.51600003242493</v>
      </c>
      <c r="Q38" s="1" t="e">
        <f>NA()</f>
        <v>#N/A</v>
      </c>
      <c r="R38" s="14">
        <v>5810.60009765625</v>
      </c>
      <c r="S38" s="14">
        <v>2.351365</v>
      </c>
    </row>
    <row r="39" spans="1:19" ht="12.75">
      <c r="A39" s="13">
        <v>33969</v>
      </c>
      <c r="B39" s="7">
        <v>20372.683120902704</v>
      </c>
      <c r="C39" s="41">
        <v>36.389708674608826</v>
      </c>
      <c r="D39" s="8">
        <v>1141.66</v>
      </c>
      <c r="E39" s="8">
        <v>831.6547</v>
      </c>
      <c r="F39" s="8">
        <v>1000</v>
      </c>
      <c r="G39" s="8">
        <v>16924.95</v>
      </c>
      <c r="H39" s="8">
        <v>1449.83</v>
      </c>
      <c r="I39" s="8">
        <v>1541.02</v>
      </c>
      <c r="J39" s="8">
        <v>3.0509315341955</v>
      </c>
      <c r="K39" s="8">
        <v>4.6185</v>
      </c>
      <c r="L39" s="1" t="e">
        <f>NA()</f>
        <v>#N/A</v>
      </c>
      <c r="M39" s="8">
        <v>2.10295075845164</v>
      </c>
      <c r="N39" s="8">
        <v>0.024442</v>
      </c>
      <c r="O39" s="1" t="e">
        <f>NA()</f>
        <v>#N/A</v>
      </c>
      <c r="P39" s="14">
        <v>1.51380002498627</v>
      </c>
      <c r="Q39" s="1" t="e">
        <f>NA()</f>
        <v>#N/A</v>
      </c>
      <c r="R39" s="14">
        <v>5512.2998046875</v>
      </c>
      <c r="S39" s="14">
        <v>2.400218</v>
      </c>
    </row>
    <row r="40" spans="1:19" ht="12.75">
      <c r="A40" s="13">
        <v>34000</v>
      </c>
      <c r="B40" s="7">
        <v>21522.939426218174</v>
      </c>
      <c r="C40" s="41">
        <v>36.7919530593687</v>
      </c>
      <c r="D40" s="8">
        <v>1145.689</v>
      </c>
      <c r="E40" s="8">
        <v>838.329</v>
      </c>
      <c r="F40" s="8">
        <v>987.79</v>
      </c>
      <c r="G40" s="8">
        <v>17023.78</v>
      </c>
      <c r="H40" s="8">
        <v>1476.64</v>
      </c>
      <c r="I40" s="8">
        <v>1565.83</v>
      </c>
      <c r="J40" s="8">
        <v>3.07700070387194</v>
      </c>
      <c r="K40" s="8">
        <v>4.5755</v>
      </c>
      <c r="L40" s="1" t="e">
        <f>NA()</f>
        <v>#N/A</v>
      </c>
      <c r="M40" s="8">
        <v>2.09165714808873</v>
      </c>
      <c r="N40" s="8">
        <v>0.02467</v>
      </c>
      <c r="O40" s="1" t="e">
        <f>NA()</f>
        <v>#N/A</v>
      </c>
      <c r="P40" s="14">
        <v>1.48699998855591</v>
      </c>
      <c r="Q40" s="1" t="e">
        <f>NA()</f>
        <v>#N/A</v>
      </c>
      <c r="R40" s="14">
        <v>5751.39990234375</v>
      </c>
      <c r="S40" s="14">
        <v>2.422694</v>
      </c>
    </row>
    <row r="41" spans="1:19" ht="12.75">
      <c r="A41" s="13">
        <v>34028</v>
      </c>
      <c r="B41" s="7">
        <v>21489.613247460053</v>
      </c>
      <c r="C41" s="41">
        <v>36.899218228637984</v>
      </c>
      <c r="D41" s="8">
        <v>1173.041</v>
      </c>
      <c r="E41" s="8">
        <v>849.0924</v>
      </c>
      <c r="F41" s="8">
        <v>1010.33</v>
      </c>
      <c r="G41" s="8">
        <v>16953.35</v>
      </c>
      <c r="H41" s="8">
        <v>1514.3</v>
      </c>
      <c r="I41" s="8">
        <v>1665.103</v>
      </c>
      <c r="J41" s="8">
        <v>3.14337966772788</v>
      </c>
      <c r="K41" s="8">
        <v>4.4702</v>
      </c>
      <c r="L41" s="1" t="e">
        <f>NA()</f>
        <v>#N/A</v>
      </c>
      <c r="M41" s="8">
        <v>2.18741430884748</v>
      </c>
      <c r="N41" s="8">
        <v>0.026651</v>
      </c>
      <c r="O41" s="1" t="e">
        <f>NA()</f>
        <v>#N/A</v>
      </c>
      <c r="P41" s="14">
        <v>1.42209994792938</v>
      </c>
      <c r="Q41" s="1" t="e">
        <f>NA()</f>
        <v>#N/A</v>
      </c>
      <c r="R41" s="14">
        <v>6351.89990234375</v>
      </c>
      <c r="S41" s="14">
        <v>2.515305</v>
      </c>
    </row>
    <row r="42" spans="1:19" ht="12.75">
      <c r="A42" s="13">
        <v>34059</v>
      </c>
      <c r="B42" s="7">
        <v>22444.346554250595</v>
      </c>
      <c r="C42" s="41">
        <v>37.43554407498448</v>
      </c>
      <c r="D42" s="8">
        <v>1241.265</v>
      </c>
      <c r="E42" s="8">
        <v>866.4891</v>
      </c>
      <c r="F42" s="8">
        <v>1025.06</v>
      </c>
      <c r="G42" s="8">
        <v>18591.45</v>
      </c>
      <c r="H42" s="8">
        <v>1550.53</v>
      </c>
      <c r="I42" s="8">
        <v>1669.288</v>
      </c>
      <c r="J42" s="8">
        <v>3.17350009695805</v>
      </c>
      <c r="K42" s="8">
        <v>4.7758</v>
      </c>
      <c r="L42" s="1" t="e">
        <f>NA()</f>
        <v>#N/A</v>
      </c>
      <c r="M42" s="8">
        <v>2.23743273289904</v>
      </c>
      <c r="N42" s="8">
        <v>0.02759</v>
      </c>
      <c r="O42" s="1" t="e">
        <f>NA()</f>
        <v>#N/A</v>
      </c>
      <c r="P42" s="14">
        <v>1.5048999786377</v>
      </c>
      <c r="Q42" s="1" t="e">
        <f>NA()</f>
        <v>#N/A</v>
      </c>
      <c r="R42" s="14">
        <v>6388.7998046875</v>
      </c>
      <c r="S42" s="14">
        <v>2.523007</v>
      </c>
    </row>
    <row r="43" spans="1:19" ht="12.75">
      <c r="A43" s="13">
        <v>34089</v>
      </c>
      <c r="B43" s="7">
        <v>23597.07125443554</v>
      </c>
      <c r="C43" s="41">
        <v>38.374114306090796</v>
      </c>
      <c r="D43" s="8">
        <v>1299.016</v>
      </c>
      <c r="E43" s="8">
        <v>845.3298</v>
      </c>
      <c r="F43" s="8">
        <v>1004.45</v>
      </c>
      <c r="G43" s="8">
        <v>20919.18</v>
      </c>
      <c r="H43" s="8">
        <v>1554.81</v>
      </c>
      <c r="I43" s="8">
        <v>1626.869</v>
      </c>
      <c r="J43" s="8">
        <v>3.16316112339673</v>
      </c>
      <c r="K43" s="8">
        <v>4.963</v>
      </c>
      <c r="L43" s="1" t="e">
        <f>NA()</f>
        <v>#N/A</v>
      </c>
      <c r="M43" s="8">
        <v>2.23297033122869</v>
      </c>
      <c r="N43" s="8">
        <v>0.028399</v>
      </c>
      <c r="O43" s="1" t="e">
        <f>NA()</f>
        <v>#N/A</v>
      </c>
      <c r="P43" s="14">
        <v>1.56900000572205</v>
      </c>
      <c r="Q43" s="1" t="e">
        <f>NA()</f>
        <v>#N/A</v>
      </c>
      <c r="R43" s="14">
        <v>6830.5</v>
      </c>
      <c r="S43" s="14">
        <v>2.488218</v>
      </c>
    </row>
    <row r="44" spans="1:19" ht="12.75">
      <c r="A44" s="13">
        <v>34120</v>
      </c>
      <c r="B44" s="7">
        <v>25299.620973799534</v>
      </c>
      <c r="C44" s="41">
        <v>38.53501205999474</v>
      </c>
      <c r="D44" s="8">
        <v>1329.17</v>
      </c>
      <c r="E44" s="8">
        <v>867.2159</v>
      </c>
      <c r="F44" s="8">
        <v>1018.5</v>
      </c>
      <c r="G44" s="8">
        <v>20552.35</v>
      </c>
      <c r="H44" s="8">
        <v>1579.09</v>
      </c>
      <c r="I44" s="8">
        <v>1625.789</v>
      </c>
      <c r="J44" s="8">
        <v>3.18415138363086</v>
      </c>
      <c r="K44" s="8">
        <v>4.9625</v>
      </c>
      <c r="L44" s="1" t="e">
        <f>NA()</f>
        <v>#N/A</v>
      </c>
      <c r="M44" s="8">
        <v>2.18083936120377</v>
      </c>
      <c r="N44" s="8">
        <v>0.029622</v>
      </c>
      <c r="O44" s="1" t="e">
        <f>NA()</f>
        <v>#N/A</v>
      </c>
      <c r="P44" s="14">
        <v>1.55850005149841</v>
      </c>
      <c r="Q44" s="1" t="e">
        <f>NA()</f>
        <v>#N/A</v>
      </c>
      <c r="R44" s="14">
        <v>7372.10009765625</v>
      </c>
      <c r="S44" s="14">
        <v>2.499119</v>
      </c>
    </row>
    <row r="45" spans="1:19" ht="12.75">
      <c r="A45" s="13">
        <v>34150</v>
      </c>
      <c r="B45" s="7">
        <v>25902.21910968743</v>
      </c>
      <c r="C45" s="41">
        <v>38.69590981389869</v>
      </c>
      <c r="D45" s="8">
        <v>1318.232</v>
      </c>
      <c r="E45" s="8">
        <v>869.3719</v>
      </c>
      <c r="F45" s="8">
        <v>1041.57</v>
      </c>
      <c r="G45" s="8">
        <v>19590</v>
      </c>
      <c r="H45" s="8">
        <v>1577.21</v>
      </c>
      <c r="I45" s="8">
        <v>1699.966</v>
      </c>
      <c r="J45" s="8">
        <v>3.33927003845507</v>
      </c>
      <c r="K45" s="8">
        <v>4.9872</v>
      </c>
      <c r="L45" s="1" t="e">
        <f>NA()</f>
        <v>#N/A</v>
      </c>
      <c r="M45" s="8">
        <v>2.22374796498531</v>
      </c>
      <c r="N45" s="8">
        <v>0.031301</v>
      </c>
      <c r="O45" s="1" t="e">
        <f>NA()</f>
        <v>#N/A</v>
      </c>
      <c r="P45" s="14">
        <v>1.49349999427795</v>
      </c>
      <c r="Q45" s="1" t="e">
        <f>NA()</f>
        <v>#N/A</v>
      </c>
      <c r="R45" s="14">
        <v>7099.2001953125</v>
      </c>
      <c r="S45" s="14">
        <v>2.60401</v>
      </c>
    </row>
    <row r="46" spans="1:19" ht="12.75">
      <c r="A46" s="13">
        <v>34181</v>
      </c>
      <c r="B46" s="7">
        <v>26591.193031110877</v>
      </c>
      <c r="C46" s="41">
        <v>39.01770532170662</v>
      </c>
      <c r="D46" s="8">
        <v>1345.599</v>
      </c>
      <c r="E46" s="8">
        <v>865.6453</v>
      </c>
      <c r="F46" s="8">
        <v>1053.3</v>
      </c>
      <c r="G46" s="8">
        <v>20380.14</v>
      </c>
      <c r="H46" s="8">
        <v>1609.55</v>
      </c>
      <c r="I46" s="8">
        <v>1749.656</v>
      </c>
      <c r="J46" s="8">
        <v>3.37954780614277</v>
      </c>
      <c r="K46" s="8">
        <v>5.0068</v>
      </c>
      <c r="L46" s="1" t="e">
        <f>NA()</f>
        <v>#N/A</v>
      </c>
      <c r="M46" s="8">
        <v>2.32950260338035</v>
      </c>
      <c r="N46" s="8">
        <v>0.032262</v>
      </c>
      <c r="O46" s="1" t="e">
        <f>NA()</f>
        <v>#N/A</v>
      </c>
      <c r="P46" s="14">
        <v>1.4815000295639</v>
      </c>
      <c r="Q46" s="1" t="e">
        <f>NA()</f>
        <v>#N/A</v>
      </c>
      <c r="R46" s="14">
        <v>6988.89990234375</v>
      </c>
      <c r="S46" s="14">
        <v>2.631419</v>
      </c>
    </row>
    <row r="47" spans="1:19" ht="12.75">
      <c r="A47" s="13">
        <v>34212</v>
      </c>
      <c r="B47" s="7">
        <v>25745.496915663585</v>
      </c>
      <c r="C47" s="41">
        <v>39.20541936792784</v>
      </c>
      <c r="D47" s="8">
        <v>1407.503</v>
      </c>
      <c r="E47" s="8">
        <v>897.8248</v>
      </c>
      <c r="F47" s="8">
        <v>1121.31</v>
      </c>
      <c r="G47" s="8">
        <v>21026.6</v>
      </c>
      <c r="H47" s="8">
        <v>1665.65</v>
      </c>
      <c r="I47" s="8">
        <v>1899.982</v>
      </c>
      <c r="J47" s="8">
        <v>3.37849469274327</v>
      </c>
      <c r="K47" s="8">
        <v>5.0272</v>
      </c>
      <c r="L47" s="1" t="e">
        <f>NA()</f>
        <v>#N/A</v>
      </c>
      <c r="M47" s="8">
        <v>2.26613785546228</v>
      </c>
      <c r="N47" s="8">
        <v>0.032284</v>
      </c>
      <c r="O47" s="1" t="e">
        <f>NA()</f>
        <v>#N/A</v>
      </c>
      <c r="P47" s="14">
        <v>1.48800003528595</v>
      </c>
      <c r="Q47" s="1" t="e">
        <f>NA()</f>
        <v>#N/A</v>
      </c>
      <c r="R47" s="14">
        <v>7549.7001953125</v>
      </c>
      <c r="S47" s="14">
        <v>2.55642</v>
      </c>
    </row>
    <row r="48" spans="1:19" ht="12.75">
      <c r="A48" s="13">
        <v>34242</v>
      </c>
      <c r="B48" s="7">
        <v>24121.049764428142</v>
      </c>
      <c r="C48" s="41">
        <v>39.39313341414912</v>
      </c>
      <c r="D48" s="8">
        <v>1381.721</v>
      </c>
      <c r="E48" s="8">
        <v>890.5231</v>
      </c>
      <c r="F48" s="8">
        <v>1104.48</v>
      </c>
      <c r="G48" s="8">
        <v>20105.71</v>
      </c>
      <c r="H48" s="8">
        <v>1627.01</v>
      </c>
      <c r="I48" s="8">
        <v>1866.122</v>
      </c>
      <c r="J48" s="8">
        <v>3.42739712234434</v>
      </c>
      <c r="K48" s="8">
        <v>5.1291</v>
      </c>
      <c r="L48" s="1" t="e">
        <f>NA()</f>
        <v>#N/A</v>
      </c>
      <c r="M48" s="8">
        <v>2.2119630440916</v>
      </c>
      <c r="N48" s="8">
        <v>0.032307</v>
      </c>
      <c r="O48" s="1" t="e">
        <f>NA()</f>
        <v>#N/A</v>
      </c>
      <c r="P48" s="14">
        <v>1.49650001525879</v>
      </c>
      <c r="Q48" s="1" t="e">
        <f>NA()</f>
        <v>#N/A</v>
      </c>
      <c r="R48" s="14">
        <v>7676.2001953125</v>
      </c>
      <c r="S48" s="14">
        <v>2.565961</v>
      </c>
    </row>
    <row r="49" spans="1:19" ht="12.75">
      <c r="A49" s="13">
        <v>34273</v>
      </c>
      <c r="B49" s="7">
        <v>25117.80901403218</v>
      </c>
      <c r="C49" s="41">
        <v>39.66129633732238</v>
      </c>
      <c r="D49" s="8">
        <v>1420.022</v>
      </c>
      <c r="E49" s="8">
        <v>908.7041</v>
      </c>
      <c r="F49" s="8">
        <v>1155.61</v>
      </c>
      <c r="G49" s="8">
        <v>19702.97</v>
      </c>
      <c r="H49" s="8">
        <v>1680.23</v>
      </c>
      <c r="I49" s="8">
        <v>2022.518</v>
      </c>
      <c r="J49" s="8">
        <v>3.35840055746364</v>
      </c>
      <c r="K49" s="8">
        <v>4.9973</v>
      </c>
      <c r="L49" s="1" t="e">
        <f>NA()</f>
        <v>#N/A</v>
      </c>
      <c r="M49" s="8">
        <v>2.23712968698835</v>
      </c>
      <c r="N49" s="8">
        <v>0.030983</v>
      </c>
      <c r="O49" s="1" t="e">
        <f>NA()</f>
        <v>#N/A</v>
      </c>
      <c r="P49" s="14">
        <v>1.48800003528595</v>
      </c>
      <c r="Q49" s="1" t="e">
        <f>NA()</f>
        <v>#N/A</v>
      </c>
      <c r="R49" s="14">
        <v>9329</v>
      </c>
      <c r="S49" s="14">
        <v>2.541991</v>
      </c>
    </row>
    <row r="50" spans="1:19" ht="12.75">
      <c r="A50" s="13">
        <v>34303</v>
      </c>
      <c r="B50" s="7">
        <v>26774.302583406145</v>
      </c>
      <c r="C50" s="41">
        <v>39.74174521427433</v>
      </c>
      <c r="D50" s="8">
        <v>1339.918</v>
      </c>
      <c r="E50" s="8">
        <v>899.4289</v>
      </c>
      <c r="F50" s="8">
        <v>1156.62</v>
      </c>
      <c r="G50" s="8">
        <v>16406.54</v>
      </c>
      <c r="H50" s="8">
        <v>1681.33</v>
      </c>
      <c r="I50" s="8">
        <v>2026.282</v>
      </c>
      <c r="J50" s="8">
        <v>3.3596362799182</v>
      </c>
      <c r="K50" s="8">
        <v>4.9857</v>
      </c>
      <c r="L50" s="1" t="e">
        <f>NA()</f>
        <v>#N/A</v>
      </c>
      <c r="M50" s="8">
        <v>2.21419385251274</v>
      </c>
      <c r="N50" s="8">
        <v>0.030823</v>
      </c>
      <c r="O50" s="1" t="e">
        <f>NA()</f>
        <v>#N/A</v>
      </c>
      <c r="P50" s="14">
        <v>1.48399996757507</v>
      </c>
      <c r="Q50" s="1" t="e">
        <f>NA()</f>
        <v>#N/A</v>
      </c>
      <c r="R50" s="14">
        <v>9125.2001953125</v>
      </c>
      <c r="S50" s="14">
        <v>2.513207</v>
      </c>
    </row>
    <row r="51" spans="1:19" ht="12.75">
      <c r="A51" s="13">
        <v>34334</v>
      </c>
      <c r="B51" s="7">
        <v>31528.73406280024</v>
      </c>
      <c r="C51" s="41">
        <v>39.84901038354366</v>
      </c>
      <c r="D51" s="8">
        <v>1405.713</v>
      </c>
      <c r="E51" s="8">
        <v>909.9434</v>
      </c>
      <c r="F51" s="8">
        <v>1251.9</v>
      </c>
      <c r="G51" s="8">
        <v>17417.24</v>
      </c>
      <c r="H51" s="8">
        <v>1707.35</v>
      </c>
      <c r="I51" s="8">
        <v>2243.971</v>
      </c>
      <c r="J51" s="8">
        <v>3.39776935617962</v>
      </c>
      <c r="K51" s="8">
        <v>5.027</v>
      </c>
      <c r="L51" s="1" t="e">
        <f>NA()</f>
        <v>#N/A</v>
      </c>
      <c r="M51" s="8">
        <v>2.3061748201634</v>
      </c>
      <c r="N51" s="8">
        <v>0.030446</v>
      </c>
      <c r="O51" s="1" t="e">
        <f>NA()</f>
        <v>#N/A</v>
      </c>
      <c r="P51" s="14">
        <v>1.47950005531311</v>
      </c>
      <c r="Q51" s="1" t="e">
        <f>NA()</f>
        <v>#N/A</v>
      </c>
      <c r="R51" s="14">
        <v>11888</v>
      </c>
      <c r="S51" s="14">
        <v>2.566367</v>
      </c>
    </row>
    <row r="52" spans="1:19" ht="12.75">
      <c r="A52" s="13">
        <v>34365</v>
      </c>
      <c r="B52" s="7">
        <v>30699.127089582966</v>
      </c>
      <c r="C52" s="41">
        <v>40.43896881452477</v>
      </c>
      <c r="D52" s="8">
        <v>1498.661</v>
      </c>
      <c r="E52" s="8">
        <v>940.5831</v>
      </c>
      <c r="F52" s="8">
        <v>1280</v>
      </c>
      <c r="G52" s="8">
        <v>20229.12</v>
      </c>
      <c r="H52" s="8">
        <v>1790.87</v>
      </c>
      <c r="I52" s="8">
        <v>2179.504</v>
      </c>
      <c r="J52" s="8">
        <v>3.42126319070306</v>
      </c>
      <c r="K52" s="8">
        <v>5.1295</v>
      </c>
      <c r="L52" s="1" t="e">
        <f>NA()</f>
        <v>#N/A</v>
      </c>
      <c r="M52" s="8">
        <v>2.42724634731537</v>
      </c>
      <c r="N52" s="8">
        <v>0.031396</v>
      </c>
      <c r="O52" s="1" t="e">
        <f>NA()</f>
        <v>#N/A</v>
      </c>
      <c r="P52" s="14">
        <v>1.49930000305176</v>
      </c>
      <c r="Q52" s="1" t="e">
        <f>NA()</f>
        <v>#N/A</v>
      </c>
      <c r="R52" s="14">
        <v>11487</v>
      </c>
      <c r="S52" s="14">
        <v>2.580231</v>
      </c>
    </row>
    <row r="53" spans="1:19" ht="12.75">
      <c r="A53" s="13">
        <v>34393</v>
      </c>
      <c r="B53" s="7">
        <v>31352.47459058315</v>
      </c>
      <c r="C53" s="41">
        <v>40.546233983794046</v>
      </c>
      <c r="D53" s="8">
        <v>1479.508</v>
      </c>
      <c r="E53" s="8">
        <v>914.5263</v>
      </c>
      <c r="F53" s="8">
        <v>1223.62</v>
      </c>
      <c r="G53" s="8">
        <v>19997.2</v>
      </c>
      <c r="H53" s="8">
        <v>1714.37</v>
      </c>
      <c r="I53" s="8">
        <v>2079.729</v>
      </c>
      <c r="J53" s="8">
        <v>3.47177183946172</v>
      </c>
      <c r="K53" s="8">
        <v>5.1594</v>
      </c>
      <c r="L53" s="1" t="e">
        <f>NA()</f>
        <v>#N/A</v>
      </c>
      <c r="M53" s="8">
        <v>2.474413767104</v>
      </c>
      <c r="N53" s="8">
        <v>0.033336</v>
      </c>
      <c r="O53" s="1" t="e">
        <f>NA()</f>
        <v>#N/A</v>
      </c>
      <c r="P53" s="14">
        <v>1.4860999584198</v>
      </c>
      <c r="Q53" s="1" t="e">
        <f>NA()</f>
        <v>#N/A</v>
      </c>
      <c r="R53" s="14">
        <v>10410</v>
      </c>
      <c r="S53" s="14">
        <v>2.567377</v>
      </c>
    </row>
    <row r="54" spans="1:19" ht="12.75">
      <c r="A54" s="13">
        <v>34424</v>
      </c>
      <c r="B54" s="7">
        <v>32021.203215412912</v>
      </c>
      <c r="C54" s="41">
        <v>40.81439690696731</v>
      </c>
      <c r="D54" s="8">
        <v>1415.972</v>
      </c>
      <c r="E54" s="8">
        <v>874.3234</v>
      </c>
      <c r="F54" s="8">
        <v>1142.58</v>
      </c>
      <c r="G54" s="8">
        <v>19111.92</v>
      </c>
      <c r="H54" s="8">
        <v>1614.89</v>
      </c>
      <c r="I54" s="8">
        <v>2112.592</v>
      </c>
      <c r="J54" s="8">
        <v>3.48066823690611</v>
      </c>
      <c r="K54" s="8">
        <v>5.1674</v>
      </c>
      <c r="L54" s="1" t="e">
        <f>NA()</f>
        <v>#N/A</v>
      </c>
      <c r="M54" s="8">
        <v>2.4399848379383</v>
      </c>
      <c r="N54" s="8">
        <v>0.033876</v>
      </c>
      <c r="O54" s="1" t="e">
        <f>NA()</f>
        <v>#N/A</v>
      </c>
      <c r="P54" s="14">
        <v>1.48459994792938</v>
      </c>
      <c r="Q54" s="1" t="e">
        <f>NA()</f>
        <v>#N/A</v>
      </c>
      <c r="R54" s="14">
        <v>9029.900390625</v>
      </c>
      <c r="S54" s="14">
        <v>2.517613</v>
      </c>
    </row>
    <row r="55" spans="1:19" ht="12.75">
      <c r="A55" s="13">
        <v>34454</v>
      </c>
      <c r="B55" s="7">
        <v>34810.82544604913</v>
      </c>
      <c r="C55" s="41">
        <v>41.082559830140525</v>
      </c>
      <c r="D55" s="8">
        <v>1459.993</v>
      </c>
      <c r="E55" s="8">
        <v>885.3009</v>
      </c>
      <c r="F55" s="8">
        <v>1160.79</v>
      </c>
      <c r="G55" s="8">
        <v>19725.25</v>
      </c>
      <c r="H55" s="8">
        <v>1638.47</v>
      </c>
      <c r="I55" s="8">
        <v>2222.694</v>
      </c>
      <c r="J55" s="8">
        <v>3.52054357487622</v>
      </c>
      <c r="K55" s="8">
        <v>5.3382</v>
      </c>
      <c r="L55" s="1" t="e">
        <f>NA()</f>
        <v>#N/A</v>
      </c>
      <c r="M55" s="8">
        <v>2.51173964461462</v>
      </c>
      <c r="N55" s="8">
        <v>0.034691</v>
      </c>
      <c r="O55" s="1" t="e">
        <f>NA()</f>
        <v>#N/A</v>
      </c>
      <c r="P55" s="14">
        <v>1.51629996299744</v>
      </c>
      <c r="Q55" s="1" t="e">
        <f>NA()</f>
        <v>#N/A</v>
      </c>
      <c r="R55" s="14">
        <v>8966</v>
      </c>
      <c r="S55" s="14">
        <v>2.548432</v>
      </c>
    </row>
    <row r="56" spans="1:19" ht="12.75">
      <c r="A56" s="13">
        <v>34485</v>
      </c>
      <c r="B56" s="7">
        <v>35115.530801626795</v>
      </c>
      <c r="C56" s="41">
        <v>41.32390646099646</v>
      </c>
      <c r="D56" s="8">
        <v>1464.001</v>
      </c>
      <c r="E56" s="8">
        <v>899.0735</v>
      </c>
      <c r="F56" s="8">
        <v>1105.36</v>
      </c>
      <c r="G56" s="8">
        <v>20973.59</v>
      </c>
      <c r="H56" s="8">
        <v>1638.8</v>
      </c>
      <c r="I56" s="8">
        <v>2103.317</v>
      </c>
      <c r="J56" s="8">
        <v>3.63044049084766</v>
      </c>
      <c r="K56" s="8">
        <v>5.4885</v>
      </c>
      <c r="L56" s="1" t="e">
        <f>NA()</f>
        <v>#N/A</v>
      </c>
      <c r="M56" s="8">
        <v>2.68019335212926</v>
      </c>
      <c r="N56" s="8">
        <v>0.034691</v>
      </c>
      <c r="O56" s="1" t="e">
        <f>NA()</f>
        <v>#N/A</v>
      </c>
      <c r="P56" s="14">
        <v>1.51180005073547</v>
      </c>
      <c r="Q56" s="1" t="e">
        <f>NA()</f>
        <v>#N/A</v>
      </c>
      <c r="R56" s="14">
        <v>9553.5</v>
      </c>
      <c r="S56" s="14">
        <v>2.618559</v>
      </c>
    </row>
    <row r="57" spans="1:19" ht="12.75">
      <c r="A57" s="13">
        <v>34515</v>
      </c>
      <c r="B57" s="7">
        <v>35232.95990886526</v>
      </c>
      <c r="C57" s="41">
        <v>41.59206938416969</v>
      </c>
      <c r="D57" s="8">
        <v>1460.193</v>
      </c>
      <c r="E57" s="8">
        <v>876.6551</v>
      </c>
      <c r="F57" s="8">
        <v>1091.48</v>
      </c>
      <c r="G57" s="8">
        <v>20643.93</v>
      </c>
      <c r="H57" s="8">
        <v>1590.3</v>
      </c>
      <c r="I57" s="8">
        <v>1976.522</v>
      </c>
      <c r="J57" s="8">
        <v>3.65241334909301</v>
      </c>
      <c r="K57" s="8">
        <v>5.6375</v>
      </c>
      <c r="L57" s="1" t="e">
        <f>NA()</f>
        <v>#N/A</v>
      </c>
      <c r="M57" s="8">
        <v>2.66863902320273</v>
      </c>
      <c r="N57" s="8">
        <v>0.037028</v>
      </c>
      <c r="O57" s="1" t="e">
        <f>NA()</f>
        <v>#N/A</v>
      </c>
      <c r="P57" s="14">
        <v>1.54349994659424</v>
      </c>
      <c r="Q57" s="1" t="e">
        <f>NA()</f>
        <v>#N/A</v>
      </c>
      <c r="R57" s="14">
        <v>8758.400390625</v>
      </c>
      <c r="S57" s="14">
        <v>2.643735</v>
      </c>
    </row>
    <row r="58" spans="1:19" ht="12.75">
      <c r="A58" s="13">
        <v>34546</v>
      </c>
      <c r="B58" s="7">
        <v>36916.070576679595</v>
      </c>
      <c r="C58" s="41">
        <v>42.235660399785495</v>
      </c>
      <c r="D58" s="8">
        <v>1488.212</v>
      </c>
      <c r="E58" s="8">
        <v>905.1892</v>
      </c>
      <c r="F58" s="8">
        <v>1156.65</v>
      </c>
      <c r="G58" s="8">
        <v>20449.39</v>
      </c>
      <c r="H58" s="8">
        <v>1635.12</v>
      </c>
      <c r="I58" s="8">
        <v>2107.138</v>
      </c>
      <c r="J58" s="8">
        <v>3.6774047347795</v>
      </c>
      <c r="K58" s="8">
        <v>5.6507</v>
      </c>
      <c r="L58" s="1" t="e">
        <f>NA()</f>
        <v>#N/A</v>
      </c>
      <c r="M58" s="8">
        <v>2.71746653953456</v>
      </c>
      <c r="N58" s="8">
        <v>0.036712</v>
      </c>
      <c r="O58" s="1" t="e">
        <f>NA()</f>
        <v>#N/A</v>
      </c>
      <c r="P58" s="14">
        <v>1.53659999370575</v>
      </c>
      <c r="Q58" s="1" t="e">
        <f>NA()</f>
        <v>#N/A</v>
      </c>
      <c r="R58" s="14">
        <v>9482.7998046875</v>
      </c>
      <c r="S58" s="14">
        <v>2.660906</v>
      </c>
    </row>
    <row r="59" spans="1:19" ht="12.75">
      <c r="A59" s="13">
        <v>34577</v>
      </c>
      <c r="B59" s="7">
        <v>38172.537309249885</v>
      </c>
      <c r="C59" s="41">
        <v>42.87925141540128</v>
      </c>
      <c r="D59" s="8">
        <v>1533.288</v>
      </c>
      <c r="E59" s="8">
        <v>941.6171</v>
      </c>
      <c r="F59" s="8">
        <v>1224.77</v>
      </c>
      <c r="G59" s="8">
        <v>20628.53</v>
      </c>
      <c r="H59" s="8">
        <v>1698.97</v>
      </c>
      <c r="I59" s="8">
        <v>2155.341</v>
      </c>
      <c r="J59" s="8">
        <v>3.58724366705004</v>
      </c>
      <c r="K59" s="8">
        <v>5.5118</v>
      </c>
      <c r="L59" s="1" t="e">
        <f>NA()</f>
        <v>#N/A</v>
      </c>
      <c r="M59" s="8">
        <v>2.67057504172527</v>
      </c>
      <c r="N59" s="8">
        <v>0.035812</v>
      </c>
      <c r="O59" s="1" t="e">
        <f>NA()</f>
        <v>#N/A</v>
      </c>
      <c r="P59" s="14">
        <v>1.53649997711182</v>
      </c>
      <c r="Q59" s="1" t="e">
        <f>NA()</f>
        <v>#N/A</v>
      </c>
      <c r="R59" s="14">
        <v>9929.2998046875</v>
      </c>
      <c r="S59" s="14">
        <v>2.61545</v>
      </c>
    </row>
    <row r="60" spans="1:19" ht="12.75">
      <c r="A60" s="13">
        <v>34607</v>
      </c>
      <c r="B60" s="7">
        <v>37208.46705473379</v>
      </c>
      <c r="C60" s="41">
        <v>43.38876096943043</v>
      </c>
      <c r="D60" s="8">
        <v>1493.268</v>
      </c>
      <c r="E60" s="8">
        <v>918.1418</v>
      </c>
      <c r="F60" s="8">
        <v>1146.01</v>
      </c>
      <c r="G60" s="8">
        <v>19563.81</v>
      </c>
      <c r="H60" s="8">
        <v>1625.6</v>
      </c>
      <c r="I60" s="8">
        <v>1957.279</v>
      </c>
      <c r="J60" s="8">
        <v>3.5665187448479</v>
      </c>
      <c r="K60" s="8">
        <v>5.6244</v>
      </c>
      <c r="L60" s="1" t="e">
        <f>NA()</f>
        <v>#N/A</v>
      </c>
      <c r="M60" s="8">
        <v>2.63920055320361</v>
      </c>
      <c r="N60" s="8">
        <v>0.036038</v>
      </c>
      <c r="O60" s="1" t="e">
        <f>NA()</f>
        <v>#N/A</v>
      </c>
      <c r="P60" s="14">
        <v>1.57700002193451</v>
      </c>
      <c r="Q60" s="1" t="e">
        <f>NA()</f>
        <v>#N/A</v>
      </c>
      <c r="R60" s="14">
        <v>9521.2001953125</v>
      </c>
      <c r="S60" s="14">
        <v>2.658914</v>
      </c>
    </row>
    <row r="61" spans="1:19" ht="12.75">
      <c r="A61" s="13">
        <v>34638</v>
      </c>
      <c r="B61" s="7">
        <v>37590.684306650895</v>
      </c>
      <c r="C61" s="41">
        <v>43.54965872333436</v>
      </c>
      <c r="D61" s="8">
        <v>1536.017</v>
      </c>
      <c r="E61" s="8">
        <v>938.4536</v>
      </c>
      <c r="F61" s="8">
        <v>1175.22</v>
      </c>
      <c r="G61" s="8">
        <v>19989.6</v>
      </c>
      <c r="H61" s="8">
        <v>1654.84</v>
      </c>
      <c r="I61" s="8">
        <v>2009.312</v>
      </c>
      <c r="J61" s="8">
        <v>3.50116533552305</v>
      </c>
      <c r="K61" s="8">
        <v>5.709</v>
      </c>
      <c r="L61" s="1" t="e">
        <f>NA()</f>
        <v>#N/A</v>
      </c>
      <c r="M61" s="8">
        <v>2.59842533698016</v>
      </c>
      <c r="N61" s="8">
        <v>0.036115</v>
      </c>
      <c r="O61" s="1" t="e">
        <f>NA()</f>
        <v>#N/A</v>
      </c>
      <c r="P61" s="14">
        <v>1.63059997558594</v>
      </c>
      <c r="Q61" s="1" t="e">
        <f>NA()</f>
        <v>#N/A</v>
      </c>
      <c r="R61" s="14">
        <v>9646.2001953125</v>
      </c>
      <c r="S61" s="14">
        <v>2.588646</v>
      </c>
    </row>
    <row r="62" spans="1:19" ht="12.75">
      <c r="A62" s="13">
        <v>34668</v>
      </c>
      <c r="B62" s="7">
        <v>37871.85483206807</v>
      </c>
      <c r="C62" s="41">
        <v>43.65692389260365</v>
      </c>
      <c r="D62" s="8">
        <v>1469.67</v>
      </c>
      <c r="E62" s="8">
        <v>903.7312</v>
      </c>
      <c r="F62" s="8">
        <v>1171.83</v>
      </c>
      <c r="G62" s="8">
        <v>19075.62</v>
      </c>
      <c r="H62" s="8">
        <v>1591.2</v>
      </c>
      <c r="I62" s="8">
        <v>2006.541</v>
      </c>
      <c r="J62" s="8">
        <v>3.55264496948899</v>
      </c>
      <c r="K62" s="8">
        <v>5.5606</v>
      </c>
      <c r="L62" s="1" t="e">
        <f>NA()</f>
        <v>#N/A</v>
      </c>
      <c r="M62" s="8">
        <v>2.73020070496605</v>
      </c>
      <c r="N62" s="8">
        <v>0.035905</v>
      </c>
      <c r="O62" s="1" t="e">
        <f>NA()</f>
        <v>#N/A</v>
      </c>
      <c r="P62" s="14">
        <v>1.56519997119904</v>
      </c>
      <c r="Q62" s="1" t="e">
        <f>NA()</f>
        <v>#N/A</v>
      </c>
      <c r="R62" s="14">
        <v>8466.2001953125</v>
      </c>
      <c r="S62" s="14">
        <v>2.583082</v>
      </c>
    </row>
    <row r="63" spans="1:19" ht="12.75">
      <c r="A63" s="13">
        <v>34699</v>
      </c>
      <c r="B63" s="7">
        <v>38670.32113948918</v>
      </c>
      <c r="C63" s="41">
        <v>43.79100535419031</v>
      </c>
      <c r="D63" s="8">
        <v>1484.177</v>
      </c>
      <c r="E63" s="8">
        <v>916.6645</v>
      </c>
      <c r="F63" s="8">
        <v>1170.4</v>
      </c>
      <c r="G63" s="8">
        <v>19723.06</v>
      </c>
      <c r="H63" s="8">
        <v>1623.95</v>
      </c>
      <c r="I63" s="8">
        <v>2038.452</v>
      </c>
      <c r="J63" s="8">
        <v>3.54426345001976</v>
      </c>
      <c r="K63" s="8">
        <v>5.545</v>
      </c>
      <c r="L63" s="1" t="e">
        <f>NA()</f>
        <v>#N/A</v>
      </c>
      <c r="M63" s="8">
        <v>2.74913246723281</v>
      </c>
      <c r="N63" s="8">
        <v>0.035524</v>
      </c>
      <c r="O63" s="1" t="e">
        <f>NA()</f>
        <v>#N/A</v>
      </c>
      <c r="P63" s="14">
        <v>1.56449997425079</v>
      </c>
      <c r="Q63" s="1" t="e">
        <f>NA()</f>
        <v>#N/A</v>
      </c>
      <c r="R63" s="14">
        <v>8191</v>
      </c>
      <c r="S63" s="14">
        <v>2.526772</v>
      </c>
    </row>
    <row r="64" spans="1:19" ht="12.75">
      <c r="A64" s="13">
        <v>34730</v>
      </c>
      <c r="B64" s="7">
        <v>33377.31871677837</v>
      </c>
      <c r="C64" s="41">
        <v>44.327331200536754</v>
      </c>
      <c r="D64" s="8">
        <v>1462.17</v>
      </c>
      <c r="E64" s="8">
        <v>940.1198</v>
      </c>
      <c r="F64" s="8">
        <v>1143.42</v>
      </c>
      <c r="G64" s="8">
        <v>18649.82</v>
      </c>
      <c r="H64" s="8">
        <v>1655.15</v>
      </c>
      <c r="I64" s="8">
        <v>1954.896</v>
      </c>
      <c r="J64" s="8">
        <v>3.53316545160797</v>
      </c>
      <c r="K64" s="8">
        <v>5.6089</v>
      </c>
      <c r="L64" s="1" t="e">
        <f>NA()</f>
        <v>#N/A</v>
      </c>
      <c r="M64" s="8">
        <v>2.67523605894986</v>
      </c>
      <c r="N64" s="8">
        <v>0.03571</v>
      </c>
      <c r="O64" s="1" t="e">
        <f>NA()</f>
        <v>#N/A</v>
      </c>
      <c r="P64" s="14">
        <v>1.58749997615814</v>
      </c>
      <c r="Q64" s="1" t="e">
        <f>NA()</f>
        <v>#N/A</v>
      </c>
      <c r="R64" s="14">
        <v>7342.60009765625</v>
      </c>
      <c r="S64" s="14">
        <v>2.499844</v>
      </c>
    </row>
    <row r="65" spans="1:19" ht="12.75">
      <c r="A65" s="13">
        <v>34758</v>
      </c>
      <c r="B65" s="7">
        <v>34061.32444455164</v>
      </c>
      <c r="C65" s="41">
        <v>44.54186153907535</v>
      </c>
      <c r="D65" s="8">
        <v>1483.771</v>
      </c>
      <c r="E65" s="8">
        <v>976.1841</v>
      </c>
      <c r="F65" s="8">
        <v>1154.24</v>
      </c>
      <c r="G65" s="8">
        <v>17053.43</v>
      </c>
      <c r="H65" s="8">
        <v>1737.18</v>
      </c>
      <c r="I65" s="8">
        <v>1993.195</v>
      </c>
      <c r="J65" s="8">
        <v>3.60216427889769</v>
      </c>
      <c r="K65" s="8">
        <v>5.6925</v>
      </c>
      <c r="L65" s="1" t="e">
        <f>NA()</f>
        <v>#N/A</v>
      </c>
      <c r="M65" s="8">
        <v>2.65607517972614</v>
      </c>
      <c r="N65" s="8">
        <v>0.037252</v>
      </c>
      <c r="O65" s="1" t="e">
        <f>NA()</f>
        <v>#N/A</v>
      </c>
      <c r="P65" s="14">
        <v>1.58029997348785</v>
      </c>
      <c r="Q65" s="1" t="e">
        <f>NA()</f>
        <v>#N/A</v>
      </c>
      <c r="R65" s="14">
        <v>8327.5</v>
      </c>
      <c r="S65" s="14">
        <v>2.588912</v>
      </c>
    </row>
    <row r="66" spans="1:19" ht="12.75">
      <c r="A66" s="13">
        <v>34789</v>
      </c>
      <c r="B66" s="7">
        <v>35025.790036121834</v>
      </c>
      <c r="C66" s="41">
        <v>44.99773850846989</v>
      </c>
      <c r="D66" s="8">
        <v>1555.59</v>
      </c>
      <c r="E66" s="8">
        <v>1004.527</v>
      </c>
      <c r="F66" s="8">
        <v>1215.81</v>
      </c>
      <c r="G66" s="8">
        <v>16139.95</v>
      </c>
      <c r="H66" s="8">
        <v>1781.87</v>
      </c>
      <c r="I66" s="8">
        <v>1785.1</v>
      </c>
      <c r="J66" s="8">
        <v>3.57649788320813</v>
      </c>
      <c r="K66" s="8">
        <v>5.8254</v>
      </c>
      <c r="L66" s="1" t="e">
        <f>NA()</f>
        <v>#N/A</v>
      </c>
      <c r="M66" s="8">
        <v>2.62334511611767</v>
      </c>
      <c r="N66" s="8">
        <v>0.041397</v>
      </c>
      <c r="O66" s="1" t="e">
        <f>NA()</f>
        <v>#N/A</v>
      </c>
      <c r="P66" s="14">
        <v>1.62880003452301</v>
      </c>
      <c r="Q66" s="1" t="e">
        <f>NA()</f>
        <v>#N/A</v>
      </c>
      <c r="R66" s="14">
        <v>8587.7001953125</v>
      </c>
      <c r="S66" s="14">
        <v>2.549632</v>
      </c>
    </row>
    <row r="67" spans="1:19" ht="12.75">
      <c r="A67" s="13">
        <v>34819</v>
      </c>
      <c r="B67" s="7">
        <v>36407.664493338925</v>
      </c>
      <c r="C67" s="41">
        <v>45.61451323176832</v>
      </c>
      <c r="D67" s="8">
        <v>1610.111</v>
      </c>
      <c r="E67" s="8">
        <v>1033.791</v>
      </c>
      <c r="F67" s="8">
        <v>1249.2</v>
      </c>
      <c r="G67" s="8">
        <v>16806.75</v>
      </c>
      <c r="H67" s="8">
        <v>1847.98</v>
      </c>
      <c r="I67" s="8">
        <v>1891.414</v>
      </c>
      <c r="J67" s="8">
        <v>3.61716284856939</v>
      </c>
      <c r="K67" s="8">
        <v>5.8211</v>
      </c>
      <c r="L67" s="1" t="e">
        <f>NA()</f>
        <v>#N/A</v>
      </c>
      <c r="M67" s="8">
        <v>2.63243363999731</v>
      </c>
      <c r="N67" s="8">
        <v>0.043055</v>
      </c>
      <c r="O67" s="1" t="e">
        <f>NA()</f>
        <v>#N/A</v>
      </c>
      <c r="P67" s="14">
        <v>1.60930001735687</v>
      </c>
      <c r="Q67" s="1" t="e">
        <f>NA()</f>
        <v>#N/A</v>
      </c>
      <c r="R67" s="14">
        <v>8361</v>
      </c>
      <c r="S67" s="14">
        <v>2.658279</v>
      </c>
    </row>
    <row r="68" spans="1:19" ht="12.75">
      <c r="A68" s="13">
        <v>34850</v>
      </c>
      <c r="B68" s="7">
        <v>36430.12073790714</v>
      </c>
      <c r="C68" s="41">
        <v>45.77541098567235</v>
      </c>
      <c r="D68" s="8">
        <v>1624.192</v>
      </c>
      <c r="E68" s="8">
        <v>1074.287</v>
      </c>
      <c r="F68" s="8">
        <v>1294.25</v>
      </c>
      <c r="G68" s="8">
        <v>15436.79</v>
      </c>
      <c r="H68" s="8">
        <v>1895.76</v>
      </c>
      <c r="I68" s="8">
        <v>1981.967</v>
      </c>
      <c r="J68" s="8">
        <v>3.67965494592096</v>
      </c>
      <c r="K68" s="8">
        <v>5.8455</v>
      </c>
      <c r="L68" s="1" t="e">
        <f>NA()</f>
        <v>#N/A</v>
      </c>
      <c r="M68" s="8">
        <v>2.64849812816941</v>
      </c>
      <c r="N68" s="8">
        <v>0.043474</v>
      </c>
      <c r="O68" s="1" t="e">
        <f>NA()</f>
        <v>#N/A</v>
      </c>
      <c r="P68" s="14">
        <v>1.58860003948212</v>
      </c>
      <c r="Q68" s="1" t="e">
        <f>NA()</f>
        <v>#N/A</v>
      </c>
      <c r="R68" s="14">
        <v>9407.2998046875</v>
      </c>
      <c r="S68" s="14">
        <v>2.687833</v>
      </c>
    </row>
    <row r="69" spans="1:19" ht="12.75">
      <c r="A69" s="13">
        <v>34880</v>
      </c>
      <c r="B69" s="7">
        <v>36166.54288451393</v>
      </c>
      <c r="C69" s="41">
        <v>45.74859469335493</v>
      </c>
      <c r="D69" s="8">
        <v>1624.007</v>
      </c>
      <c r="E69" s="8">
        <v>1098.803</v>
      </c>
      <c r="F69" s="8">
        <v>1296.7</v>
      </c>
      <c r="G69" s="8">
        <v>14517.4</v>
      </c>
      <c r="H69" s="8">
        <v>1946.09</v>
      </c>
      <c r="I69" s="8">
        <v>1965.707</v>
      </c>
      <c r="J69" s="8">
        <v>3.63630652456765</v>
      </c>
      <c r="K69" s="8">
        <v>5.785</v>
      </c>
      <c r="L69" s="1" t="e">
        <f>NA()</f>
        <v>#N/A</v>
      </c>
      <c r="M69" s="8">
        <v>2.57752619162548</v>
      </c>
      <c r="N69" s="8">
        <v>0.042833</v>
      </c>
      <c r="O69" s="1" t="e">
        <f>NA()</f>
        <v>#N/A</v>
      </c>
      <c r="P69" s="14">
        <v>1.59089994430542</v>
      </c>
      <c r="Q69" s="1" t="e">
        <f>NA()</f>
        <v>#N/A</v>
      </c>
      <c r="R69" s="14">
        <v>9206.5</v>
      </c>
      <c r="S69" s="14">
        <v>2.646749</v>
      </c>
    </row>
    <row r="70" spans="1:19" ht="12.75">
      <c r="A70" s="13">
        <v>34911</v>
      </c>
      <c r="B70" s="7">
        <v>36489.34208591878</v>
      </c>
      <c r="C70" s="41">
        <v>46.01675761652826</v>
      </c>
      <c r="D70" s="8">
        <v>1705.582</v>
      </c>
      <c r="E70" s="8">
        <v>1134.924</v>
      </c>
      <c r="F70" s="8">
        <v>1356.69</v>
      </c>
      <c r="G70" s="8">
        <v>16677.53</v>
      </c>
      <c r="H70" s="8">
        <v>2036.31</v>
      </c>
      <c r="I70" s="8">
        <v>2108.627</v>
      </c>
      <c r="J70" s="8">
        <v>3.61977355823144</v>
      </c>
      <c r="K70" s="8">
        <v>5.792</v>
      </c>
      <c r="L70" s="1" t="e">
        <f>NA()</f>
        <v>#N/A</v>
      </c>
      <c r="M70" s="8">
        <v>2.67590659366986</v>
      </c>
      <c r="N70" s="8">
        <v>0.041116</v>
      </c>
      <c r="O70" s="1" t="e">
        <f>NA()</f>
        <v>#N/A</v>
      </c>
      <c r="P70" s="14">
        <v>1.60010004043579</v>
      </c>
      <c r="Q70" s="1" t="e">
        <f>NA()</f>
        <v>#N/A</v>
      </c>
      <c r="R70" s="14">
        <v>9453.400390625</v>
      </c>
      <c r="S70" s="14">
        <v>2.637643</v>
      </c>
    </row>
    <row r="71" spans="1:19" ht="12.75">
      <c r="A71" s="13">
        <v>34942</v>
      </c>
      <c r="B71" s="7">
        <v>37191.469810979375</v>
      </c>
      <c r="C71" s="41">
        <v>46.097206493480066</v>
      </c>
      <c r="D71" s="8">
        <v>1667.891</v>
      </c>
      <c r="E71" s="8">
        <v>1137.118</v>
      </c>
      <c r="F71" s="8">
        <v>1369.72</v>
      </c>
      <c r="G71" s="8">
        <v>18117.22</v>
      </c>
      <c r="H71" s="8">
        <v>2022.08</v>
      </c>
      <c r="I71" s="8">
        <v>2143.169</v>
      </c>
      <c r="J71" s="8">
        <v>3.65767211528495</v>
      </c>
      <c r="K71" s="8">
        <v>5.6661</v>
      </c>
      <c r="L71" s="1" t="e">
        <f>NA()</f>
        <v>#N/A</v>
      </c>
      <c r="M71" s="8">
        <v>2.75374220759658</v>
      </c>
      <c r="N71" s="8">
        <v>0.037346</v>
      </c>
      <c r="O71" s="1" t="e">
        <f>NA()</f>
        <v>#N/A</v>
      </c>
      <c r="P71" s="14">
        <v>1.54910004138947</v>
      </c>
      <c r="Q71" s="1" t="e">
        <f>NA()</f>
        <v>#N/A</v>
      </c>
      <c r="R71" s="14">
        <v>9179.7998046875</v>
      </c>
      <c r="S71" s="14">
        <v>2.723039</v>
      </c>
    </row>
    <row r="72" spans="1:19" ht="12.75">
      <c r="A72" s="13">
        <v>34972</v>
      </c>
      <c r="B72" s="7">
        <v>38210.84246023237</v>
      </c>
      <c r="C72" s="41">
        <v>46.150839078114906</v>
      </c>
      <c r="D72" s="8">
        <v>1716.796</v>
      </c>
      <c r="E72" s="8">
        <v>1184.606</v>
      </c>
      <c r="F72" s="8">
        <v>1389.26</v>
      </c>
      <c r="G72" s="8">
        <v>17913.06</v>
      </c>
      <c r="H72" s="8">
        <v>2104.21</v>
      </c>
      <c r="I72" s="8">
        <v>2082.508</v>
      </c>
      <c r="J72" s="8">
        <v>3.65122888680503</v>
      </c>
      <c r="K72" s="8">
        <v>5.7788</v>
      </c>
      <c r="L72" s="1" t="e">
        <f>NA()</f>
        <v>#N/A</v>
      </c>
      <c r="M72" s="8">
        <v>2.75587774740206</v>
      </c>
      <c r="N72" s="8">
        <v>0.037013</v>
      </c>
      <c r="O72" s="1" t="e">
        <f>NA()</f>
        <v>#N/A</v>
      </c>
      <c r="P72" s="14">
        <v>1.58270001411438</v>
      </c>
      <c r="Q72" s="1" t="e">
        <f>NA()</f>
        <v>#N/A</v>
      </c>
      <c r="R72" s="14">
        <v>9646.2998046875</v>
      </c>
      <c r="S72" s="14">
        <v>2.710761</v>
      </c>
    </row>
    <row r="73" spans="1:19" ht="12.75">
      <c r="A73" s="13">
        <v>35003</v>
      </c>
      <c r="B73" s="7">
        <v>39056.26659117333</v>
      </c>
      <c r="C73" s="41">
        <v>46.311736832018525</v>
      </c>
      <c r="D73" s="8">
        <v>1690.085</v>
      </c>
      <c r="E73" s="8">
        <v>1180.04</v>
      </c>
      <c r="F73" s="8">
        <v>1400.3</v>
      </c>
      <c r="G73" s="8">
        <v>17654.64</v>
      </c>
      <c r="H73" s="8">
        <v>2092.48</v>
      </c>
      <c r="I73" s="8">
        <v>2027.188</v>
      </c>
      <c r="J73" s="8">
        <v>3.64674554268405</v>
      </c>
      <c r="K73" s="8">
        <v>5.7542</v>
      </c>
      <c r="L73" s="1" t="e">
        <f>NA()</f>
        <v>#N/A</v>
      </c>
      <c r="M73" s="8">
        <v>2.77391058889299</v>
      </c>
      <c r="N73" s="8">
        <v>0.035667</v>
      </c>
      <c r="O73" s="1" t="e">
        <f>NA()</f>
        <v>#N/A</v>
      </c>
      <c r="P73" s="14">
        <v>1.57790005207062</v>
      </c>
      <c r="Q73" s="1" t="e">
        <f>NA()</f>
        <v>#N/A</v>
      </c>
      <c r="R73" s="14">
        <v>9782.2998046875</v>
      </c>
      <c r="S73" s="14">
        <v>2.711304</v>
      </c>
    </row>
    <row r="74" spans="1:19" ht="12.75">
      <c r="A74" s="13">
        <v>35033</v>
      </c>
      <c r="B74" s="7">
        <v>40153.22154237766</v>
      </c>
      <c r="C74" s="41">
        <v>46.44581829360518</v>
      </c>
      <c r="D74" s="8">
        <v>1749.089</v>
      </c>
      <c r="E74" s="8">
        <v>1231.123</v>
      </c>
      <c r="F74" s="8">
        <v>1457.19</v>
      </c>
      <c r="G74" s="8">
        <v>18744.42</v>
      </c>
      <c r="H74" s="8">
        <v>2227.11</v>
      </c>
      <c r="I74" s="8">
        <v>2124.508</v>
      </c>
      <c r="J74" s="8">
        <v>3.66701521451904</v>
      </c>
      <c r="K74" s="8">
        <v>5.6087</v>
      </c>
      <c r="L74" s="1" t="e">
        <f>NA()</f>
        <v>#N/A</v>
      </c>
      <c r="M74" s="8">
        <v>2.72637561797953</v>
      </c>
      <c r="N74" s="8">
        <v>0.036118</v>
      </c>
      <c r="O74" s="1" t="e">
        <f>NA()</f>
        <v>#N/A</v>
      </c>
      <c r="P74" s="14">
        <v>1.52950000762939</v>
      </c>
      <c r="Q74" s="1" t="e">
        <f>NA()</f>
        <v>#N/A</v>
      </c>
      <c r="R74" s="14">
        <v>9813.2998046875</v>
      </c>
      <c r="S74" s="14">
        <v>2.700515</v>
      </c>
    </row>
    <row r="75" spans="1:19" ht="12.75">
      <c r="A75" s="13">
        <v>35064</v>
      </c>
      <c r="B75" s="7">
        <v>41916.64043156806</v>
      </c>
      <c r="C75" s="41">
        <v>46.79443009373076</v>
      </c>
      <c r="D75" s="8">
        <v>1800.553</v>
      </c>
      <c r="E75" s="8">
        <v>1254.39</v>
      </c>
      <c r="F75" s="8">
        <v>1474.35</v>
      </c>
      <c r="G75" s="8">
        <v>19868.15</v>
      </c>
      <c r="H75" s="8">
        <v>2221.16</v>
      </c>
      <c r="I75" s="8">
        <v>2118.758</v>
      </c>
      <c r="J75" s="8">
        <v>3.64543352646425</v>
      </c>
      <c r="K75" s="8">
        <v>5.6599</v>
      </c>
      <c r="L75" s="1" t="e">
        <f>NA()</f>
        <v>#N/A</v>
      </c>
      <c r="M75" s="8">
        <v>2.71171923538364</v>
      </c>
      <c r="N75" s="8">
        <v>0.035341</v>
      </c>
      <c r="O75" s="1" t="e">
        <f>NA()</f>
        <v>#N/A</v>
      </c>
      <c r="P75" s="14">
        <v>1.55260002613068</v>
      </c>
      <c r="Q75" s="1" t="e">
        <f>NA()</f>
        <v>#N/A</v>
      </c>
      <c r="R75" s="14">
        <v>10073</v>
      </c>
      <c r="S75" s="14">
        <v>2.672916</v>
      </c>
    </row>
    <row r="76" spans="1:19" ht="12.75">
      <c r="A76" s="13">
        <v>35095</v>
      </c>
      <c r="B76" s="7">
        <v>46340.32133348523</v>
      </c>
      <c r="C76" s="41">
        <v>47.38438852471179</v>
      </c>
      <c r="D76" s="8">
        <v>1833.446</v>
      </c>
      <c r="E76" s="8">
        <v>1296.688</v>
      </c>
      <c r="F76" s="8">
        <v>1505.9</v>
      </c>
      <c r="G76" s="8">
        <v>20812.74</v>
      </c>
      <c r="H76" s="8">
        <v>2285.95</v>
      </c>
      <c r="I76" s="8">
        <v>2312.295</v>
      </c>
      <c r="J76" s="8">
        <v>3.64983459415628</v>
      </c>
      <c r="K76" s="8">
        <v>5.5149</v>
      </c>
      <c r="L76" s="1" t="e">
        <f>NA()</f>
        <v>#N/A</v>
      </c>
      <c r="M76" s="8">
        <v>2.71817263414292</v>
      </c>
      <c r="N76" s="8">
        <v>0.03414</v>
      </c>
      <c r="O76" s="1" t="e">
        <f>NA()</f>
        <v>#N/A</v>
      </c>
      <c r="P76" s="14">
        <v>1.5110000371933</v>
      </c>
      <c r="Q76" s="1" t="e">
        <f>NA()</f>
        <v>#N/A</v>
      </c>
      <c r="R76" s="14">
        <v>11359</v>
      </c>
      <c r="S76" s="14">
        <v>2.652542</v>
      </c>
    </row>
    <row r="77" spans="1:19" ht="12.75">
      <c r="A77" s="13">
        <v>35124</v>
      </c>
      <c r="B77" s="7">
        <v>45136.45394506744</v>
      </c>
      <c r="C77" s="41">
        <v>47.438021109346174</v>
      </c>
      <c r="D77" s="8">
        <v>1844.949</v>
      </c>
      <c r="E77" s="8">
        <v>1308.137</v>
      </c>
      <c r="F77" s="8">
        <v>1497.31</v>
      </c>
      <c r="G77" s="8">
        <v>20125.37</v>
      </c>
      <c r="H77" s="8">
        <v>2339.68</v>
      </c>
      <c r="I77" s="8">
        <v>2349.184</v>
      </c>
      <c r="J77" s="8">
        <v>3.87001118195438</v>
      </c>
      <c r="K77" s="8">
        <v>5.9246</v>
      </c>
      <c r="L77" s="1" t="e">
        <f>NA()</f>
        <v>#N/A</v>
      </c>
      <c r="M77" s="8">
        <v>2.95919292315636</v>
      </c>
      <c r="N77" s="8">
        <v>0.036799</v>
      </c>
      <c r="O77" s="1" t="e">
        <f>NA()</f>
        <v>#N/A</v>
      </c>
      <c r="P77" s="14">
        <v>1.53090000152588</v>
      </c>
      <c r="Q77" s="1" t="e">
        <f>NA()</f>
        <v>#N/A</v>
      </c>
      <c r="R77" s="14">
        <v>11125</v>
      </c>
      <c r="S77" s="14">
        <v>2.821104</v>
      </c>
    </row>
    <row r="78" spans="1:19" ht="12.75">
      <c r="A78" s="13">
        <v>35155</v>
      </c>
      <c r="B78" s="7">
        <v>45674.6466356004</v>
      </c>
      <c r="C78" s="41">
        <v>47.84026549410615</v>
      </c>
      <c r="D78" s="8">
        <v>1875.988</v>
      </c>
      <c r="E78" s="8">
        <v>1320.283</v>
      </c>
      <c r="F78" s="8">
        <v>1498.85</v>
      </c>
      <c r="G78" s="8">
        <v>21406.85</v>
      </c>
      <c r="H78" s="8">
        <v>2393.24</v>
      </c>
      <c r="I78" s="8">
        <v>2361.848</v>
      </c>
      <c r="J78" s="8">
        <v>3.97825104000637</v>
      </c>
      <c r="K78" s="8">
        <v>6.0728</v>
      </c>
      <c r="L78" s="1" t="e">
        <f>NA()</f>
        <v>#N/A</v>
      </c>
      <c r="M78" s="8">
        <v>3.11186265868534</v>
      </c>
      <c r="N78" s="8">
        <v>0.03725</v>
      </c>
      <c r="O78" s="1" t="e">
        <f>NA()</f>
        <v>#N/A</v>
      </c>
      <c r="P78" s="14">
        <v>1.52649998664856</v>
      </c>
      <c r="Q78" s="1" t="e">
        <f>NA()</f>
        <v>#N/A</v>
      </c>
      <c r="R78" s="14">
        <v>10957</v>
      </c>
      <c r="S78" s="14">
        <v>2.919896</v>
      </c>
    </row>
    <row r="79" spans="1:19" ht="12.75">
      <c r="A79" s="13">
        <v>35185</v>
      </c>
      <c r="B79" s="7">
        <v>47798.393093009334</v>
      </c>
      <c r="C79" s="41">
        <v>48.1352447095969</v>
      </c>
      <c r="D79" s="8">
        <v>1920.44</v>
      </c>
      <c r="E79" s="8">
        <v>1339.388</v>
      </c>
      <c r="F79" s="8">
        <v>1552.78</v>
      </c>
      <c r="G79" s="8">
        <v>22041.3</v>
      </c>
      <c r="H79" s="8">
        <v>2405.71</v>
      </c>
      <c r="I79" s="8">
        <v>2397.237</v>
      </c>
      <c r="J79" s="8">
        <v>4.32233791933473</v>
      </c>
      <c r="K79" s="8">
        <v>6.4861</v>
      </c>
      <c r="L79" s="1" t="e">
        <f>NA()</f>
        <v>#N/A</v>
      </c>
      <c r="M79" s="8">
        <v>3.39853306048137</v>
      </c>
      <c r="N79" s="8">
        <v>0.041263</v>
      </c>
      <c r="O79" s="1" t="e">
        <f>NA()</f>
        <v>#N/A</v>
      </c>
      <c r="P79" s="14">
        <v>1.50059998035431</v>
      </c>
      <c r="Q79" s="1" t="e">
        <f>NA()</f>
        <v>#N/A</v>
      </c>
      <c r="R79" s="14">
        <v>10964.5302734375</v>
      </c>
      <c r="S79" s="14">
        <v>3.174792</v>
      </c>
    </row>
    <row r="80" spans="1:19" ht="12.75">
      <c r="A80" s="13">
        <v>35216</v>
      </c>
      <c r="B80" s="7">
        <v>46888.81360733929</v>
      </c>
      <c r="C80" s="41">
        <v>48.45704021740459</v>
      </c>
      <c r="D80" s="8">
        <v>1922.445</v>
      </c>
      <c r="E80" s="8">
        <v>1373.097</v>
      </c>
      <c r="F80" s="8">
        <v>1529.61</v>
      </c>
      <c r="G80" s="8">
        <v>21956.19</v>
      </c>
      <c r="H80" s="8">
        <v>2438.98</v>
      </c>
      <c r="I80" s="8">
        <v>2432.771</v>
      </c>
      <c r="J80" s="8">
        <v>4.36001052217809</v>
      </c>
      <c r="K80" s="8">
        <v>6.7554</v>
      </c>
      <c r="L80" s="1" t="e">
        <f>NA()</f>
        <v>#N/A</v>
      </c>
      <c r="M80" s="8">
        <v>3.48126777004728</v>
      </c>
      <c r="N80" s="8">
        <v>0.040333</v>
      </c>
      <c r="O80" s="1" t="e">
        <f>NA()</f>
        <v>#N/A</v>
      </c>
      <c r="P80" s="14">
        <v>1.54939997196198</v>
      </c>
      <c r="Q80" s="1" t="e">
        <f>NA()</f>
        <v>#N/A</v>
      </c>
      <c r="R80" s="14">
        <v>11264</v>
      </c>
      <c r="S80" s="14">
        <v>3.180059</v>
      </c>
    </row>
    <row r="81" spans="1:19" ht="12.75">
      <c r="A81" s="13">
        <v>35246</v>
      </c>
      <c r="B81" s="7">
        <v>47052.36388731758</v>
      </c>
      <c r="C81" s="41">
        <v>48.88610089448198</v>
      </c>
      <c r="D81" s="8">
        <v>1932.511</v>
      </c>
      <c r="E81" s="8">
        <v>1377.904</v>
      </c>
      <c r="F81" s="8">
        <v>1519.4</v>
      </c>
      <c r="G81" s="8">
        <v>22530.75</v>
      </c>
      <c r="H81" s="8">
        <v>2445.57</v>
      </c>
      <c r="I81" s="8">
        <v>2491.231</v>
      </c>
      <c r="J81" s="8">
        <v>4.33035136205706</v>
      </c>
      <c r="K81" s="8">
        <v>6.7285</v>
      </c>
      <c r="L81" s="1" t="e">
        <f>NA()</f>
        <v>#N/A</v>
      </c>
      <c r="M81" s="8">
        <v>3.40821591240515</v>
      </c>
      <c r="N81" s="8">
        <v>0.039482</v>
      </c>
      <c r="O81" s="1" t="e">
        <f>NA()</f>
        <v>#N/A</v>
      </c>
      <c r="P81" s="14">
        <v>1.55379998683929</v>
      </c>
      <c r="Q81" s="1" t="e">
        <f>NA()</f>
        <v>#N/A</v>
      </c>
      <c r="R81" s="14">
        <v>11020</v>
      </c>
      <c r="S81" s="14">
        <v>3.170979</v>
      </c>
    </row>
    <row r="82" spans="1:19" ht="12.75">
      <c r="A82" s="13">
        <v>35277</v>
      </c>
      <c r="B82" s="7">
        <v>45292.141420537184</v>
      </c>
      <c r="C82" s="41">
        <v>49.28834527924195</v>
      </c>
      <c r="D82" s="8">
        <v>1864.566</v>
      </c>
      <c r="E82" s="8">
        <v>1316.623</v>
      </c>
      <c r="F82" s="8">
        <v>1522.25</v>
      </c>
      <c r="G82" s="8">
        <v>20692.83</v>
      </c>
      <c r="H82" s="8">
        <v>2337.61</v>
      </c>
      <c r="I82" s="8">
        <v>2395.757</v>
      </c>
      <c r="J82" s="8">
        <v>4.50754599138778</v>
      </c>
      <c r="K82" s="8">
        <v>7.0187</v>
      </c>
      <c r="L82" s="1" t="e">
        <f>NA()</f>
        <v>#N/A</v>
      </c>
      <c r="M82" s="8">
        <v>3.48357150734781</v>
      </c>
      <c r="N82" s="8">
        <v>0.042236</v>
      </c>
      <c r="O82" s="1" t="e">
        <f>NA()</f>
        <v>#N/A</v>
      </c>
      <c r="P82" s="14">
        <v>1.55710005760193</v>
      </c>
      <c r="Q82" s="1" t="e">
        <f>NA()</f>
        <v>#N/A</v>
      </c>
      <c r="R82" s="14">
        <v>10681</v>
      </c>
      <c r="S82" s="14">
        <v>3.279766</v>
      </c>
    </row>
    <row r="83" spans="1:19" ht="12.75">
      <c r="A83" s="13">
        <v>35308</v>
      </c>
      <c r="B83" s="7">
        <v>46180.53967499034</v>
      </c>
      <c r="C83" s="41">
        <v>49.556508202414804</v>
      </c>
      <c r="D83" s="8">
        <v>1886.354</v>
      </c>
      <c r="E83" s="8">
        <v>1343.828</v>
      </c>
      <c r="F83" s="8">
        <v>1601.89</v>
      </c>
      <c r="G83" s="8">
        <v>20166.9</v>
      </c>
      <c r="H83" s="8">
        <v>2390.16</v>
      </c>
      <c r="I83" s="8">
        <v>2442.611</v>
      </c>
      <c r="J83" s="8">
        <v>4.48752405731992</v>
      </c>
      <c r="K83" s="8">
        <v>7.014</v>
      </c>
      <c r="L83" s="1" t="e">
        <f>NA()</f>
        <v>#N/A</v>
      </c>
      <c r="M83" s="8">
        <v>3.55067330257411</v>
      </c>
      <c r="N83" s="8">
        <v>0.041322</v>
      </c>
      <c r="O83" s="1" t="e">
        <f>NA()</f>
        <v>#N/A</v>
      </c>
      <c r="P83" s="14">
        <v>1.56299996376038</v>
      </c>
      <c r="Q83" s="1" t="e">
        <f>NA()</f>
        <v>#N/A</v>
      </c>
      <c r="R83" s="14">
        <v>11159</v>
      </c>
      <c r="S83" s="14">
        <v>3.279716</v>
      </c>
    </row>
    <row r="84" spans="1:19" ht="12.75">
      <c r="A84" s="13">
        <v>35338</v>
      </c>
      <c r="B84" s="7">
        <v>47519.31779321287</v>
      </c>
      <c r="C84" s="41">
        <v>50.04896259453031</v>
      </c>
      <c r="D84" s="8">
        <v>1960.56</v>
      </c>
      <c r="E84" s="8">
        <v>1418.842</v>
      </c>
      <c r="F84" s="8">
        <v>1642.57</v>
      </c>
      <c r="G84" s="8">
        <v>21556.4</v>
      </c>
      <c r="H84" s="8">
        <v>2477.3</v>
      </c>
      <c r="I84" s="8">
        <v>2587.001</v>
      </c>
      <c r="J84" s="8">
        <v>4.53652292266341</v>
      </c>
      <c r="K84" s="8">
        <v>7.0924</v>
      </c>
      <c r="L84" s="1" t="e">
        <f>NA()</f>
        <v>#N/A</v>
      </c>
      <c r="M84" s="8">
        <v>3.58945284693242</v>
      </c>
      <c r="N84" s="8">
        <v>0.040733</v>
      </c>
      <c r="O84" s="1" t="e">
        <f>NA()</f>
        <v>#N/A</v>
      </c>
      <c r="P84" s="14">
        <v>1.56340003013611</v>
      </c>
      <c r="Q84" s="1" t="e">
        <f>NA()</f>
        <v>#N/A</v>
      </c>
      <c r="R84" s="14">
        <v>11902</v>
      </c>
      <c r="S84" s="14">
        <v>3.330078</v>
      </c>
    </row>
    <row r="85" spans="1:19" ht="12.75">
      <c r="A85" s="13">
        <v>35369</v>
      </c>
      <c r="B85" s="7">
        <v>48048.90776664236</v>
      </c>
      <c r="C85" s="41">
        <v>50.52189472583881</v>
      </c>
      <c r="D85" s="8">
        <v>1974.601</v>
      </c>
      <c r="E85" s="8">
        <v>1457.551</v>
      </c>
      <c r="F85" s="8">
        <v>1656.13</v>
      </c>
      <c r="G85" s="8">
        <v>20466.86</v>
      </c>
      <c r="H85" s="8">
        <v>2547.44</v>
      </c>
      <c r="I85" s="8">
        <v>2620.38</v>
      </c>
      <c r="J85" s="8">
        <v>4.69301154926033</v>
      </c>
      <c r="K85" s="8">
        <v>7.6421</v>
      </c>
      <c r="L85" s="1" t="e">
        <f>NA()</f>
        <v>#N/A</v>
      </c>
      <c r="M85" s="8">
        <v>3.72168097286482</v>
      </c>
      <c r="N85" s="8">
        <v>0.041262</v>
      </c>
      <c r="O85" s="1" t="e">
        <f>NA()</f>
        <v>#N/A</v>
      </c>
      <c r="P85" s="14">
        <v>1.62839996814728</v>
      </c>
      <c r="Q85" s="1" t="e">
        <f>NA()</f>
        <v>#N/A</v>
      </c>
      <c r="R85" s="14">
        <v>12477</v>
      </c>
      <c r="S85" s="14">
        <v>3.49945</v>
      </c>
    </row>
    <row r="86" spans="1:19" ht="12.75">
      <c r="A86" s="13">
        <v>35399</v>
      </c>
      <c r="B86" s="7">
        <v>46372.127709564964</v>
      </c>
      <c r="C86" s="41">
        <v>50.70960877205986</v>
      </c>
      <c r="D86" s="8">
        <v>2085.606</v>
      </c>
      <c r="E86" s="8">
        <v>1567.002</v>
      </c>
      <c r="F86" s="8">
        <v>1693.03</v>
      </c>
      <c r="G86" s="8">
        <v>21020.36</v>
      </c>
      <c r="H86" s="8">
        <v>2746.16</v>
      </c>
      <c r="I86" s="8">
        <v>2811.917</v>
      </c>
      <c r="J86" s="8">
        <v>4.60852231135625</v>
      </c>
      <c r="K86" s="8">
        <v>7.7437</v>
      </c>
      <c r="L86" s="1" t="e">
        <f>NA()</f>
        <v>#N/A</v>
      </c>
      <c r="M86" s="8">
        <v>3.75324740157029</v>
      </c>
      <c r="N86" s="8">
        <v>0.040498</v>
      </c>
      <c r="O86" s="1" t="e">
        <f>NA()</f>
        <v>#N/A</v>
      </c>
      <c r="P86" s="14">
        <v>1.68029999732971</v>
      </c>
      <c r="Q86" s="1" t="e">
        <f>NA()</f>
        <v>#N/A</v>
      </c>
      <c r="R86" s="14">
        <v>13393</v>
      </c>
      <c r="S86" s="14">
        <v>3.419607</v>
      </c>
    </row>
    <row r="87" spans="1:19" ht="12.75">
      <c r="A87" s="13">
        <v>35430</v>
      </c>
      <c r="B87" s="7">
        <v>45911.033911421335</v>
      </c>
      <c r="C87" s="41">
        <v>51.19230203377164</v>
      </c>
      <c r="D87" s="8">
        <v>2052.559</v>
      </c>
      <c r="E87" s="8">
        <v>1535.429</v>
      </c>
      <c r="F87" s="8">
        <v>1722.97</v>
      </c>
      <c r="G87" s="8">
        <v>19361.35</v>
      </c>
      <c r="H87" s="8">
        <v>2717.56</v>
      </c>
      <c r="I87" s="8">
        <v>2839.482</v>
      </c>
      <c r="J87" s="8">
        <v>4.67749634719975</v>
      </c>
      <c r="K87" s="8">
        <v>8.0046</v>
      </c>
      <c r="L87" s="1" t="e">
        <f>NA()</f>
        <v>#N/A</v>
      </c>
      <c r="M87" s="8">
        <v>3.71512110095256</v>
      </c>
      <c r="N87" s="8">
        <v>0.040299</v>
      </c>
      <c r="O87" s="1" t="e">
        <f>NA()</f>
        <v>#N/A</v>
      </c>
      <c r="P87" s="14">
        <v>1.71130001544952</v>
      </c>
      <c r="Q87" s="1" t="e">
        <f>NA()</f>
        <v>#N/A</v>
      </c>
      <c r="R87" s="14">
        <v>13451</v>
      </c>
      <c r="S87" s="14">
        <v>3.412602</v>
      </c>
    </row>
    <row r="88" spans="1:19" ht="12.75">
      <c r="A88" s="13">
        <v>35461</v>
      </c>
      <c r="B88" s="7">
        <v>46130.63010408852</v>
      </c>
      <c r="C88" s="41">
        <v>51.83315778757115</v>
      </c>
      <c r="D88" s="8">
        <v>2077.648</v>
      </c>
      <c r="E88" s="8">
        <v>1630.958</v>
      </c>
      <c r="F88" s="8">
        <v>1790.63</v>
      </c>
      <c r="G88" s="8">
        <v>18330.01</v>
      </c>
      <c r="H88" s="8">
        <v>2833.85</v>
      </c>
      <c r="I88" s="8">
        <v>3003.076</v>
      </c>
      <c r="J88" s="8">
        <v>4.56648999638764</v>
      </c>
      <c r="K88" s="8">
        <v>7.3178</v>
      </c>
      <c r="L88" s="1" t="e">
        <f>NA()</f>
        <v>#N/A</v>
      </c>
      <c r="M88" s="8">
        <v>3.4806886513599</v>
      </c>
      <c r="N88" s="8">
        <v>0.037616</v>
      </c>
      <c r="O88" s="1" t="e">
        <f>NA()</f>
        <v>#N/A</v>
      </c>
      <c r="P88" s="14">
        <v>1.60249996185303</v>
      </c>
      <c r="Q88" s="1" t="e">
        <f>NA()</f>
        <v>#N/A</v>
      </c>
      <c r="R88" s="14">
        <v>13321</v>
      </c>
      <c r="S88" s="14">
        <v>3.3874</v>
      </c>
    </row>
    <row r="89" spans="1:19" ht="12.75">
      <c r="A89" s="13">
        <v>35489</v>
      </c>
      <c r="B89" s="7">
        <v>49343.92252125146</v>
      </c>
      <c r="C89" s="41">
        <v>52.10764935573128</v>
      </c>
      <c r="D89" s="8">
        <v>2101.899</v>
      </c>
      <c r="E89" s="8">
        <v>1643.135</v>
      </c>
      <c r="F89" s="8">
        <v>1808.58</v>
      </c>
      <c r="G89" s="8">
        <v>18557</v>
      </c>
      <c r="H89" s="8">
        <v>2848.9</v>
      </c>
      <c r="I89" s="8">
        <v>3235.297</v>
      </c>
      <c r="J89" s="8">
        <v>4.4815201854974</v>
      </c>
      <c r="K89" s="8">
        <v>7.3116</v>
      </c>
      <c r="L89" s="1" t="e">
        <f>NA()</f>
        <v>#N/A</v>
      </c>
      <c r="M89" s="8">
        <v>3.47823632169599</v>
      </c>
      <c r="N89" s="8">
        <v>0.037134</v>
      </c>
      <c r="O89" s="1" t="e">
        <f>NA()</f>
        <v>#N/A</v>
      </c>
      <c r="P89" s="14">
        <v>1.63150000572205</v>
      </c>
      <c r="Q89" s="1" t="e">
        <f>NA()</f>
        <v>#N/A</v>
      </c>
      <c r="R89" s="14">
        <v>13398</v>
      </c>
      <c r="S89" s="14">
        <v>3.278598</v>
      </c>
    </row>
    <row r="90" spans="1:19" ht="12.75">
      <c r="A90" s="13">
        <v>35520</v>
      </c>
      <c r="B90" s="7">
        <v>49030.90989710193</v>
      </c>
      <c r="C90" s="41">
        <v>52.427889518584756</v>
      </c>
      <c r="D90" s="8">
        <v>2060.685</v>
      </c>
      <c r="E90" s="8">
        <v>1575.221</v>
      </c>
      <c r="F90" s="8">
        <v>1824.46</v>
      </c>
      <c r="G90" s="8">
        <v>18003.4</v>
      </c>
      <c r="H90" s="8">
        <v>2766.72</v>
      </c>
      <c r="I90" s="8">
        <v>3386.503</v>
      </c>
      <c r="J90" s="8">
        <v>4.42052391975835</v>
      </c>
      <c r="K90" s="8">
        <v>7.2585</v>
      </c>
      <c r="L90" s="1" t="e">
        <f>NA()</f>
        <v>#N/A</v>
      </c>
      <c r="M90" s="8">
        <v>3.46500864762444</v>
      </c>
      <c r="N90" s="8">
        <v>0.035705</v>
      </c>
      <c r="O90" s="1" t="e">
        <f>NA()</f>
        <v>#N/A</v>
      </c>
      <c r="P90" s="14">
        <v>1.64199995994568</v>
      </c>
      <c r="Q90" s="1" t="e">
        <f>NA()</f>
        <v>#N/A</v>
      </c>
      <c r="R90" s="14">
        <v>12534</v>
      </c>
      <c r="S90" s="14">
        <v>3.199974</v>
      </c>
    </row>
    <row r="91" spans="1:19" ht="12.75">
      <c r="A91" s="13">
        <v>35550</v>
      </c>
      <c r="B91" s="7">
        <v>49627.417565614836</v>
      </c>
      <c r="C91" s="41">
        <v>52.8853754655183</v>
      </c>
      <c r="D91" s="8">
        <v>2128.403</v>
      </c>
      <c r="E91" s="8">
        <v>1668.785</v>
      </c>
      <c r="F91" s="8">
        <v>1883.53</v>
      </c>
      <c r="G91" s="8">
        <v>19151.12</v>
      </c>
      <c r="H91" s="8">
        <v>2956.04</v>
      </c>
      <c r="I91" s="8">
        <v>3432.41</v>
      </c>
      <c r="J91" s="8">
        <v>4.44650572995855</v>
      </c>
      <c r="K91" s="8">
        <v>7.2149</v>
      </c>
      <c r="L91" s="1" t="e">
        <f>NA()</f>
        <v>#N/A</v>
      </c>
      <c r="M91" s="8">
        <v>3.47555265008804</v>
      </c>
      <c r="N91" s="8">
        <v>0.035037</v>
      </c>
      <c r="O91" s="1" t="e">
        <f>NA()</f>
        <v>#N/A</v>
      </c>
      <c r="P91" s="14">
        <v>1.62259995937347</v>
      </c>
      <c r="Q91" s="1" t="e">
        <f>NA()</f>
        <v>#N/A</v>
      </c>
      <c r="R91" s="14">
        <v>12903</v>
      </c>
      <c r="S91" s="14">
        <v>3.181313</v>
      </c>
    </row>
    <row r="92" spans="1:19" ht="12.75">
      <c r="A92" s="13">
        <v>35581</v>
      </c>
      <c r="B92" s="7">
        <v>48531.50835754464</v>
      </c>
      <c r="C92" s="41">
        <v>53.06836984429174</v>
      </c>
      <c r="D92" s="8">
        <v>2260.155</v>
      </c>
      <c r="E92" s="8">
        <v>1769.556</v>
      </c>
      <c r="F92" s="8">
        <v>1968.28</v>
      </c>
      <c r="G92" s="8">
        <v>20068.81</v>
      </c>
      <c r="H92" s="8">
        <v>3088.53</v>
      </c>
      <c r="I92" s="8">
        <v>3545.959</v>
      </c>
      <c r="J92" s="8">
        <v>4.46900955663545</v>
      </c>
      <c r="K92" s="8">
        <v>7.3113</v>
      </c>
      <c r="L92" s="1" t="e">
        <f>NA()</f>
        <v>#N/A</v>
      </c>
      <c r="M92" s="8">
        <v>3.40202856030616</v>
      </c>
      <c r="N92" s="8">
        <v>0.038351</v>
      </c>
      <c r="O92" s="1" t="e">
        <f>NA()</f>
        <v>#N/A</v>
      </c>
      <c r="P92" s="14">
        <v>1.6360000371933</v>
      </c>
      <c r="Q92" s="1" t="e">
        <f>NA()</f>
        <v>#N/A</v>
      </c>
      <c r="R92" s="14">
        <v>14757</v>
      </c>
      <c r="S92" s="14">
        <v>3.239963</v>
      </c>
    </row>
    <row r="93" spans="1:19" ht="12.75">
      <c r="A93" s="13">
        <v>35611</v>
      </c>
      <c r="B93" s="7">
        <v>51714.84911286572</v>
      </c>
      <c r="C93" s="41">
        <v>53.205615628371795</v>
      </c>
      <c r="D93" s="8">
        <v>2373.247</v>
      </c>
      <c r="E93" s="8">
        <v>1848.32</v>
      </c>
      <c r="F93" s="8">
        <v>1966.67</v>
      </c>
      <c r="G93" s="8">
        <v>20604.96</v>
      </c>
      <c r="H93" s="8">
        <v>3192</v>
      </c>
      <c r="I93" s="8">
        <v>3783.711</v>
      </c>
      <c r="J93" s="8">
        <v>4.53554059977824</v>
      </c>
      <c r="K93" s="8">
        <v>7.5485</v>
      </c>
      <c r="L93" s="1" t="e">
        <f>NA()</f>
        <v>#N/A</v>
      </c>
      <c r="M93" s="8">
        <v>3.39777631967835</v>
      </c>
      <c r="N93" s="8">
        <v>0.039637</v>
      </c>
      <c r="O93" s="1" t="e">
        <f>NA()</f>
        <v>#N/A</v>
      </c>
      <c r="P93" s="14">
        <v>1.66429996490479</v>
      </c>
      <c r="Q93" s="1" t="e">
        <f>NA()</f>
        <v>#N/A</v>
      </c>
      <c r="R93" s="14">
        <v>15196</v>
      </c>
      <c r="S93" s="14">
        <v>3.287674</v>
      </c>
    </row>
    <row r="94" spans="1:19" ht="12.75">
      <c r="A94" s="13">
        <v>35642</v>
      </c>
      <c r="B94" s="7">
        <v>52266.3898266108</v>
      </c>
      <c r="C94" s="41">
        <v>53.75459876469205</v>
      </c>
      <c r="D94" s="8">
        <v>2482.91</v>
      </c>
      <c r="E94" s="8">
        <v>1994.789</v>
      </c>
      <c r="F94" s="8">
        <v>2095.83</v>
      </c>
      <c r="G94" s="8">
        <v>20331.43</v>
      </c>
      <c r="H94" s="8">
        <v>3436.09</v>
      </c>
      <c r="I94" s="8">
        <v>4443.1</v>
      </c>
      <c r="J94" s="8">
        <v>4.61050355021634</v>
      </c>
      <c r="K94" s="8">
        <v>7.5497</v>
      </c>
      <c r="L94" s="1" t="e">
        <f>NA()</f>
        <v>#N/A</v>
      </c>
      <c r="M94" s="8">
        <v>3.4351169599493</v>
      </c>
      <c r="N94" s="8">
        <v>0.03894</v>
      </c>
      <c r="O94" s="1" t="e">
        <f>NA()</f>
        <v>#N/A</v>
      </c>
      <c r="P94" s="14">
        <v>1.63750004768372</v>
      </c>
      <c r="Q94" s="1" t="e">
        <f>NA()</f>
        <v>#N/A</v>
      </c>
      <c r="R94" s="14">
        <v>16365.7099609375</v>
      </c>
      <c r="S94" s="14">
        <v>3.335704</v>
      </c>
    </row>
    <row r="95" spans="1:19" ht="12.75">
      <c r="A95" s="13">
        <v>35673</v>
      </c>
      <c r="B95" s="7">
        <v>50690.49438547368</v>
      </c>
      <c r="C95" s="41">
        <v>53.84609595407876</v>
      </c>
      <c r="D95" s="8">
        <v>2317.177</v>
      </c>
      <c r="E95" s="8">
        <v>1882.536</v>
      </c>
      <c r="F95" s="8">
        <v>2067.63</v>
      </c>
      <c r="G95" s="8">
        <v>18229.42</v>
      </c>
      <c r="H95" s="8">
        <v>3252.41</v>
      </c>
      <c r="I95" s="8">
        <v>3940.675</v>
      </c>
      <c r="J95" s="8">
        <v>4.69151563245609</v>
      </c>
      <c r="K95" s="8">
        <v>7.6087</v>
      </c>
      <c r="L95" s="1" t="e">
        <f>NA()</f>
        <v>#N/A</v>
      </c>
      <c r="M95" s="8">
        <v>3.4456570395888</v>
      </c>
      <c r="N95" s="8">
        <v>0.039003</v>
      </c>
      <c r="O95" s="1" t="e">
        <f>NA()</f>
        <v>#N/A</v>
      </c>
      <c r="P95" s="14">
        <v>1.6217999458313</v>
      </c>
      <c r="Q95" s="1" t="e">
        <f>NA()</f>
        <v>#N/A</v>
      </c>
      <c r="R95" s="14">
        <v>14135</v>
      </c>
      <c r="S95" s="14">
        <v>3.378941</v>
      </c>
    </row>
    <row r="96" spans="1:19" ht="12.75">
      <c r="A96" s="13">
        <v>35703</v>
      </c>
      <c r="B96" s="7">
        <v>49637.79607294606</v>
      </c>
      <c r="C96" s="41">
        <v>54.07483892754554</v>
      </c>
      <c r="D96" s="8">
        <v>2443.432</v>
      </c>
      <c r="E96" s="8">
        <v>1984.982</v>
      </c>
      <c r="F96" s="8">
        <v>2255.59</v>
      </c>
      <c r="G96" s="8">
        <v>17887.71</v>
      </c>
      <c r="H96" s="8">
        <v>3440.67</v>
      </c>
      <c r="I96" s="8">
        <v>4165.345</v>
      </c>
      <c r="J96" s="8">
        <v>4.66249844937151</v>
      </c>
      <c r="K96" s="8">
        <v>7.5318</v>
      </c>
      <c r="L96" s="1" t="e">
        <f>NA()</f>
        <v>#N/A</v>
      </c>
      <c r="M96" s="8">
        <v>3.37627760696052</v>
      </c>
      <c r="N96" s="8">
        <v>0.038621</v>
      </c>
      <c r="O96" s="1" t="e">
        <f>NA()</f>
        <v>#N/A</v>
      </c>
      <c r="P96" s="14">
        <v>1.61539995670319</v>
      </c>
      <c r="Q96" s="1" t="e">
        <f>NA()</f>
        <v>#N/A</v>
      </c>
      <c r="R96" s="14">
        <v>15049.2998046875</v>
      </c>
      <c r="S96" s="14">
        <v>3.371894</v>
      </c>
    </row>
    <row r="97" spans="1:19" ht="12.75">
      <c r="A97" s="13">
        <v>35734</v>
      </c>
      <c r="B97" s="7">
        <v>45398.333676158254</v>
      </c>
      <c r="C97" s="41">
        <v>54.30358190101231</v>
      </c>
      <c r="D97" s="8">
        <v>2315.204</v>
      </c>
      <c r="E97" s="8">
        <v>1918.32</v>
      </c>
      <c r="F97" s="8">
        <v>2084.12</v>
      </c>
      <c r="G97" s="8">
        <v>16458.94</v>
      </c>
      <c r="H97" s="8">
        <v>3316.81</v>
      </c>
      <c r="I97" s="8">
        <v>3780.78</v>
      </c>
      <c r="J97" s="8">
        <v>4.81251099659291</v>
      </c>
      <c r="K97" s="8">
        <v>8.0701</v>
      </c>
      <c r="L97" s="1" t="e">
        <f>NA()</f>
        <v>#N/A</v>
      </c>
      <c r="M97" s="8">
        <v>3.39222362560806</v>
      </c>
      <c r="N97" s="8">
        <v>0.040014</v>
      </c>
      <c r="O97" s="1" t="e">
        <f>NA()</f>
        <v>#N/A</v>
      </c>
      <c r="P97" s="14">
        <v>1.67690002918243</v>
      </c>
      <c r="Q97" s="1" t="e">
        <f>NA()</f>
        <v>#N/A</v>
      </c>
      <c r="R97" s="14">
        <v>10623.7802734375</v>
      </c>
      <c r="S97" s="14">
        <v>3.415626</v>
      </c>
    </row>
    <row r="98" spans="1:19" ht="12.75">
      <c r="A98" s="13">
        <v>35764</v>
      </c>
      <c r="B98" s="7">
        <v>43390.87188216493</v>
      </c>
      <c r="C98" s="41">
        <v>54.120587522238885</v>
      </c>
      <c r="D98" s="8">
        <v>2356.541</v>
      </c>
      <c r="E98" s="8">
        <v>2006.41</v>
      </c>
      <c r="F98" s="8">
        <v>2082.64</v>
      </c>
      <c r="G98" s="8">
        <v>16636.26</v>
      </c>
      <c r="H98" s="8">
        <v>3473.42</v>
      </c>
      <c r="I98" s="8">
        <v>4024.527</v>
      </c>
      <c r="J98" s="8">
        <v>4.85654052355151</v>
      </c>
      <c r="K98" s="8">
        <v>8.1823</v>
      </c>
      <c r="L98" s="1" t="e">
        <f>NA()</f>
        <v>#N/A</v>
      </c>
      <c r="M98" s="8">
        <v>3.32303107148926</v>
      </c>
      <c r="N98" s="8">
        <v>0.038054</v>
      </c>
      <c r="O98" s="1" t="e">
        <f>NA()</f>
        <v>#N/A</v>
      </c>
      <c r="P98" s="14">
        <v>1.68480002880096</v>
      </c>
      <c r="Q98" s="1" t="e">
        <f>NA()</f>
        <v>#N/A</v>
      </c>
      <c r="R98" s="14">
        <v>10526</v>
      </c>
      <c r="S98" s="14">
        <v>3.41185</v>
      </c>
    </row>
    <row r="99" spans="1:19" ht="12.75">
      <c r="A99" s="13">
        <v>35795</v>
      </c>
      <c r="B99" s="7">
        <v>42739.76852964913</v>
      </c>
      <c r="C99" s="41">
        <v>54.3035819010123</v>
      </c>
      <c r="D99" s="8">
        <v>2385.63</v>
      </c>
      <c r="E99" s="8">
        <v>2040.269</v>
      </c>
      <c r="F99" s="8">
        <v>2217.18</v>
      </c>
      <c r="G99" s="8">
        <v>15258.74</v>
      </c>
      <c r="H99" s="8">
        <v>3577.21</v>
      </c>
      <c r="I99" s="8">
        <v>4274.748</v>
      </c>
      <c r="J99" s="8">
        <v>4.86635460987975</v>
      </c>
      <c r="K99" s="8">
        <v>8.0071</v>
      </c>
      <c r="L99" s="1" t="e">
        <f>NA()</f>
        <v>#N/A</v>
      </c>
      <c r="M99" s="8">
        <v>3.17075199898488</v>
      </c>
      <c r="N99" s="8">
        <v>0.037429</v>
      </c>
      <c r="O99" s="1" t="e">
        <f>NA()</f>
        <v>#N/A</v>
      </c>
      <c r="P99" s="14">
        <v>1.64540004730225</v>
      </c>
      <c r="Q99" s="1" t="e">
        <f>NA()</f>
        <v>#N/A</v>
      </c>
      <c r="R99" s="14">
        <v>10722</v>
      </c>
      <c r="S99" s="14">
        <v>3.40062</v>
      </c>
    </row>
    <row r="100" spans="1:19" ht="12.75">
      <c r="A100" s="13">
        <v>35826</v>
      </c>
      <c r="B100" s="7">
        <v>45593.77912172767</v>
      </c>
      <c r="C100" s="41">
        <v>54.76106784794585</v>
      </c>
      <c r="D100" s="8">
        <v>2452.49</v>
      </c>
      <c r="E100" s="8">
        <v>2062.447</v>
      </c>
      <c r="F100" s="8">
        <v>2357.75</v>
      </c>
      <c r="G100" s="8">
        <v>16628.47</v>
      </c>
      <c r="H100" s="8">
        <v>3547.43</v>
      </c>
      <c r="I100" s="8">
        <v>4483.143</v>
      </c>
      <c r="J100" s="8">
        <v>4.93700281158939</v>
      </c>
      <c r="K100" s="8">
        <v>8.072</v>
      </c>
      <c r="L100" s="1" t="e">
        <f>NA()</f>
        <v>#N/A</v>
      </c>
      <c r="M100" s="8">
        <v>3.38349314350456</v>
      </c>
      <c r="N100" s="8">
        <v>0.038937</v>
      </c>
      <c r="O100" s="1" t="e">
        <f>NA()</f>
        <v>#N/A</v>
      </c>
      <c r="P100" s="14">
        <v>1.63499999046326</v>
      </c>
      <c r="Q100" s="1" t="e">
        <f>NA()</f>
        <v>#N/A</v>
      </c>
      <c r="R100" s="14">
        <v>9252.2998046875</v>
      </c>
      <c r="S100" s="14">
        <v>3.377406</v>
      </c>
    </row>
    <row r="101" spans="1:19" ht="12.75">
      <c r="A101" s="13">
        <v>35854</v>
      </c>
      <c r="B101" s="7">
        <v>49191.26375467021</v>
      </c>
      <c r="C101" s="41">
        <v>54.89831363202592</v>
      </c>
      <c r="D101" s="8">
        <v>2618.782</v>
      </c>
      <c r="E101" s="8">
        <v>2210.439</v>
      </c>
      <c r="F101" s="8">
        <v>2495.48</v>
      </c>
      <c r="G101" s="8">
        <v>16831.67</v>
      </c>
      <c r="H101" s="8">
        <v>3778.56</v>
      </c>
      <c r="I101" s="8">
        <v>4741.765</v>
      </c>
      <c r="J101" s="8">
        <v>4.94151229491966</v>
      </c>
      <c r="K101" s="8">
        <v>8.1362</v>
      </c>
      <c r="L101" s="1" t="e">
        <f>NA()</f>
        <v>#N/A</v>
      </c>
      <c r="M101" s="8">
        <v>3.36637851054328</v>
      </c>
      <c r="N101" s="8">
        <v>0.039116</v>
      </c>
      <c r="O101" s="1" t="e">
        <f>NA()</f>
        <v>#N/A</v>
      </c>
      <c r="P101" s="14">
        <v>1.64649999141693</v>
      </c>
      <c r="Q101" s="1" t="e">
        <f>NA()</f>
        <v>#N/A</v>
      </c>
      <c r="R101" s="14">
        <v>11480.6904296875</v>
      </c>
      <c r="S101" s="14">
        <v>3.47226</v>
      </c>
    </row>
    <row r="102" spans="1:19" ht="12.75">
      <c r="A102" s="13">
        <v>35885</v>
      </c>
      <c r="B102" s="7">
        <v>53058.91513976652</v>
      </c>
      <c r="C102" s="41">
        <v>55.264302389572755</v>
      </c>
      <c r="D102" s="8">
        <v>2729.763</v>
      </c>
      <c r="E102" s="8">
        <v>2323.001</v>
      </c>
      <c r="F102" s="8">
        <v>2583.31</v>
      </c>
      <c r="G102" s="8">
        <v>16527.17</v>
      </c>
      <c r="H102" s="8">
        <v>3946.11</v>
      </c>
      <c r="I102" s="8">
        <v>5182.392</v>
      </c>
      <c r="J102" s="8">
        <v>5.038874856799</v>
      </c>
      <c r="K102" s="8">
        <v>8.4381</v>
      </c>
      <c r="L102" s="1" t="e">
        <f>NA()</f>
        <v>#N/A</v>
      </c>
      <c r="M102" s="8">
        <v>3.3415571947804</v>
      </c>
      <c r="N102" s="8">
        <v>0.037788</v>
      </c>
      <c r="O102" s="1" t="e">
        <f>NA()</f>
        <v>#N/A</v>
      </c>
      <c r="P102" s="14">
        <v>1.67460000514984</v>
      </c>
      <c r="Q102" s="1" t="e">
        <f>NA()</f>
        <v>#N/A</v>
      </c>
      <c r="R102" s="14">
        <v>11518</v>
      </c>
      <c r="S102" s="14">
        <v>3.543187</v>
      </c>
    </row>
    <row r="103" spans="1:19" ht="12.75">
      <c r="A103" s="13">
        <v>35915</v>
      </c>
      <c r="B103" s="7">
        <v>58134.833926845</v>
      </c>
      <c r="C103" s="41">
        <v>55.53879395773289</v>
      </c>
      <c r="D103" s="8">
        <v>2756.845</v>
      </c>
      <c r="E103" s="8">
        <v>2345.906</v>
      </c>
      <c r="F103" s="8">
        <v>2586.32</v>
      </c>
      <c r="G103" s="8">
        <v>15641.26</v>
      </c>
      <c r="H103" s="8">
        <v>3987.52</v>
      </c>
      <c r="I103" s="8">
        <v>5298.127</v>
      </c>
      <c r="J103" s="8">
        <v>5.05651910453578</v>
      </c>
      <c r="K103" s="8">
        <v>8.4545</v>
      </c>
      <c r="L103" s="1" t="e">
        <f>NA()</f>
        <v>#N/A</v>
      </c>
      <c r="M103" s="8">
        <v>3.29674396188352</v>
      </c>
      <c r="N103" s="8">
        <v>0.03827</v>
      </c>
      <c r="O103" s="1" t="e">
        <f>NA()</f>
        <v>#N/A</v>
      </c>
      <c r="P103" s="14">
        <v>1.67200005054474</v>
      </c>
      <c r="Q103" s="1" t="e">
        <f>NA()</f>
        <v>#N/A</v>
      </c>
      <c r="R103" s="14">
        <v>10383.6796875</v>
      </c>
      <c r="S103" s="14">
        <v>3.535081</v>
      </c>
    </row>
    <row r="104" spans="1:19" ht="12.75">
      <c r="A104" s="13">
        <v>35946</v>
      </c>
      <c r="B104" s="7">
        <v>53449.01679080412</v>
      </c>
      <c r="C104" s="41">
        <v>55.76753693119968</v>
      </c>
      <c r="D104" s="8">
        <v>2722.699</v>
      </c>
      <c r="E104" s="8">
        <v>2304.859</v>
      </c>
      <c r="F104" s="8">
        <v>2565.36</v>
      </c>
      <c r="G104" s="8">
        <v>15670.78</v>
      </c>
      <c r="H104" s="8">
        <v>3903.32</v>
      </c>
      <c r="I104" s="8">
        <v>5598.505</v>
      </c>
      <c r="J104" s="8">
        <v>5.15600655969094</v>
      </c>
      <c r="K104" s="8">
        <v>8.4079</v>
      </c>
      <c r="L104" s="1" t="e">
        <f>NA()</f>
        <v>#N/A</v>
      </c>
      <c r="M104" s="8">
        <v>3.22946042397941</v>
      </c>
      <c r="N104" s="8">
        <v>0.037211</v>
      </c>
      <c r="O104" s="1" t="e">
        <f>NA()</f>
        <v>#N/A</v>
      </c>
      <c r="P104" s="14">
        <v>1.63069999217987</v>
      </c>
      <c r="Q104" s="1" t="e">
        <f>NA()</f>
        <v>#N/A</v>
      </c>
      <c r="R104" s="14">
        <v>8934.5595703125</v>
      </c>
      <c r="S104" s="14">
        <v>3.543749</v>
      </c>
    </row>
    <row r="105" spans="1:19" ht="12.75">
      <c r="A105" s="13">
        <v>35976</v>
      </c>
      <c r="B105" s="7">
        <v>47692.763170960374</v>
      </c>
      <c r="C105" s="41">
        <v>55.950531309973094</v>
      </c>
      <c r="D105" s="8">
        <v>2787.712</v>
      </c>
      <c r="E105" s="8">
        <v>2397.882</v>
      </c>
      <c r="F105" s="8">
        <v>2553.31</v>
      </c>
      <c r="G105" s="8">
        <v>15830.27</v>
      </c>
      <c r="H105" s="8">
        <v>3982.78</v>
      </c>
      <c r="I105" s="8">
        <v>5919.296</v>
      </c>
      <c r="J105" s="8">
        <v>5.89002137122195</v>
      </c>
      <c r="K105" s="8">
        <v>9.8275</v>
      </c>
      <c r="L105" s="1" t="e">
        <f>NA()</f>
        <v>#N/A</v>
      </c>
      <c r="M105" s="8">
        <v>3.64737978041671</v>
      </c>
      <c r="N105" s="8">
        <v>0.04244</v>
      </c>
      <c r="O105" s="1" t="e">
        <f>NA()</f>
        <v>#N/A</v>
      </c>
      <c r="P105" s="14">
        <v>1.66849994659424</v>
      </c>
      <c r="Q105" s="1" t="e">
        <f>NA()</f>
        <v>#N/A</v>
      </c>
      <c r="R105" s="14">
        <v>8543.099609375</v>
      </c>
      <c r="S105" s="14">
        <v>4.005339</v>
      </c>
    </row>
    <row r="106" spans="1:19" ht="12.75">
      <c r="A106" s="13">
        <v>36007</v>
      </c>
      <c r="B106" s="7">
        <v>50188.55741209116</v>
      </c>
      <c r="C106" s="41">
        <v>57.322989150773736</v>
      </c>
      <c r="D106" s="8">
        <v>2783.643</v>
      </c>
      <c r="E106" s="8">
        <v>2371.937</v>
      </c>
      <c r="F106" s="8">
        <v>2556.59</v>
      </c>
      <c r="G106" s="8">
        <v>16378.97</v>
      </c>
      <c r="H106" s="8">
        <v>3857.95</v>
      </c>
      <c r="I106" s="8">
        <v>5908.853</v>
      </c>
      <c r="J106" s="8">
        <v>6.13936396307631</v>
      </c>
      <c r="K106" s="8">
        <v>10.044</v>
      </c>
      <c r="L106" s="1" t="e">
        <f>NA()</f>
        <v>#N/A</v>
      </c>
      <c r="M106" s="8">
        <v>3.72828494825635</v>
      </c>
      <c r="N106" s="8">
        <v>0.042525</v>
      </c>
      <c r="O106" s="1" t="e">
        <f>NA()</f>
        <v>#N/A</v>
      </c>
      <c r="P106" s="14">
        <v>1.6360000371933</v>
      </c>
      <c r="Q106" s="1" t="e">
        <f>NA()</f>
        <v>#N/A</v>
      </c>
      <c r="R106" s="14">
        <v>7936.2001953125</v>
      </c>
      <c r="S106" s="14">
        <v>4.073323</v>
      </c>
    </row>
    <row r="107" spans="1:19" ht="12.75">
      <c r="A107" s="13">
        <v>36038</v>
      </c>
      <c r="B107" s="7">
        <v>35483.49503890068</v>
      </c>
      <c r="C107" s="41">
        <v>57.9634694764807</v>
      </c>
      <c r="D107" s="8">
        <v>2412.838</v>
      </c>
      <c r="E107" s="8">
        <v>2028.708</v>
      </c>
      <c r="F107" s="8">
        <v>2310.45</v>
      </c>
      <c r="G107" s="8">
        <v>14107.89</v>
      </c>
      <c r="H107" s="8">
        <v>3376.87</v>
      </c>
      <c r="I107" s="8">
        <v>4848.982</v>
      </c>
      <c r="J107" s="8">
        <v>6.42520149182115</v>
      </c>
      <c r="K107" s="8">
        <v>10.759</v>
      </c>
      <c r="L107" s="1" t="e">
        <f>NA()</f>
        <v>#N/A</v>
      </c>
      <c r="M107" s="8">
        <v>3.6767822241516</v>
      </c>
      <c r="N107" s="8">
        <v>0.045508</v>
      </c>
      <c r="O107" s="1" t="e">
        <f>NA()</f>
        <v>#N/A</v>
      </c>
      <c r="P107" s="14">
        <v>1.67449998855591</v>
      </c>
      <c r="Q107" s="1" t="e">
        <f>NA()</f>
        <v>#N/A</v>
      </c>
      <c r="R107" s="14">
        <v>7275</v>
      </c>
      <c r="S107" s="14">
        <v>4.107743</v>
      </c>
    </row>
    <row r="108" spans="1:19" ht="12.75">
      <c r="A108" s="13">
        <v>36068</v>
      </c>
      <c r="B108" s="7">
        <v>37469.07515108727</v>
      </c>
      <c r="C108" s="41">
        <v>58.969938559734516</v>
      </c>
      <c r="D108" s="8">
        <v>2455.929</v>
      </c>
      <c r="E108" s="8">
        <v>2157.998</v>
      </c>
      <c r="F108" s="8">
        <v>2233.55</v>
      </c>
      <c r="G108" s="8">
        <v>13406.39</v>
      </c>
      <c r="H108" s="8">
        <v>3491.72</v>
      </c>
      <c r="I108" s="8">
        <v>4458.594</v>
      </c>
      <c r="J108" s="8">
        <v>5.88001683548921</v>
      </c>
      <c r="K108" s="8">
        <v>9.9925</v>
      </c>
      <c r="L108" s="1" t="e">
        <f>NA()</f>
        <v>#N/A</v>
      </c>
      <c r="M108" s="8">
        <v>3.4824354290637</v>
      </c>
      <c r="N108" s="8">
        <v>0.043198</v>
      </c>
      <c r="O108" s="1" t="e">
        <f>NA()</f>
        <v>#N/A</v>
      </c>
      <c r="P108" s="14">
        <v>1.69939994812012</v>
      </c>
      <c r="Q108" s="1" t="e">
        <f>NA()</f>
        <v>#N/A</v>
      </c>
      <c r="R108" s="14">
        <v>7883.4599609375</v>
      </c>
      <c r="S108" s="14">
        <v>3.852605</v>
      </c>
    </row>
    <row r="109" spans="1:19" ht="12.75">
      <c r="A109" s="13">
        <v>36099</v>
      </c>
      <c r="B109" s="7">
        <v>42696.44911359263</v>
      </c>
      <c r="C109" s="41">
        <v>59.19868153320129</v>
      </c>
      <c r="D109" s="8">
        <v>2678.373</v>
      </c>
      <c r="E109" s="8">
        <v>2332.955</v>
      </c>
      <c r="F109" s="8">
        <v>2401.46</v>
      </c>
      <c r="G109" s="8">
        <v>13564.51</v>
      </c>
      <c r="H109" s="8">
        <v>3746.75</v>
      </c>
      <c r="I109" s="8">
        <v>4720.329</v>
      </c>
      <c r="J109" s="8">
        <v>5.60984060678218</v>
      </c>
      <c r="K109" s="8">
        <v>9.3948</v>
      </c>
      <c r="L109" s="1" t="e">
        <f>NA()</f>
        <v>#N/A</v>
      </c>
      <c r="M109" s="8">
        <v>3.49080387982775</v>
      </c>
      <c r="N109" s="8">
        <v>0.048142</v>
      </c>
      <c r="O109" s="1" t="e">
        <f>NA()</f>
        <v>#N/A</v>
      </c>
      <c r="P109" s="14">
        <v>1.67470002174377</v>
      </c>
      <c r="Q109" s="1" t="e">
        <f>NA()</f>
        <v>#N/A</v>
      </c>
      <c r="R109" s="14">
        <v>10154.9404296875</v>
      </c>
      <c r="S109" s="14">
        <v>3.626356</v>
      </c>
    </row>
    <row r="110" spans="1:19" ht="12.75">
      <c r="A110" s="13">
        <v>36129</v>
      </c>
      <c r="B110" s="7">
        <v>41539.74868672486</v>
      </c>
      <c r="C110" s="41">
        <v>59.19868153320129</v>
      </c>
      <c r="D110" s="8">
        <v>2838.074</v>
      </c>
      <c r="E110" s="8">
        <v>2473.613</v>
      </c>
      <c r="F110" s="8">
        <v>2540.57</v>
      </c>
      <c r="G110" s="8">
        <v>14883.7</v>
      </c>
      <c r="H110" s="8">
        <v>3937.01</v>
      </c>
      <c r="I110" s="8">
        <v>5043.488</v>
      </c>
      <c r="J110" s="8">
        <v>5.68999170604921</v>
      </c>
      <c r="K110" s="8">
        <v>9.3919</v>
      </c>
      <c r="L110" s="1" t="e">
        <f>NA()</f>
        <v>#N/A</v>
      </c>
      <c r="M110" s="8">
        <v>3.57786669049944</v>
      </c>
      <c r="N110" s="8">
        <v>0.046291</v>
      </c>
      <c r="O110" s="1" t="e">
        <f>NA()</f>
        <v>#N/A</v>
      </c>
      <c r="P110" s="14">
        <v>1.65059995651245</v>
      </c>
      <c r="Q110" s="1" t="e">
        <f>NA()</f>
        <v>#N/A</v>
      </c>
      <c r="R110" s="14">
        <v>10402.3203125</v>
      </c>
      <c r="S110" s="14">
        <v>3.720154</v>
      </c>
    </row>
    <row r="111" spans="1:19" ht="12.75">
      <c r="A111" s="13">
        <v>36160</v>
      </c>
      <c r="B111" s="7">
        <v>40215.14729382075</v>
      </c>
      <c r="C111" s="41">
        <v>59.19868153320129</v>
      </c>
      <c r="D111" s="8">
        <v>2977.153</v>
      </c>
      <c r="E111" s="8">
        <v>2615.462</v>
      </c>
      <c r="F111" s="8">
        <v>2604.49</v>
      </c>
      <c r="G111" s="8">
        <v>13842.17</v>
      </c>
      <c r="H111" s="8">
        <v>4012.39</v>
      </c>
      <c r="I111" s="8">
        <v>5006.343</v>
      </c>
      <c r="J111" s="8">
        <v>5.88261832836735</v>
      </c>
      <c r="K111" s="8">
        <v>9.7875</v>
      </c>
      <c r="L111" s="1" t="e">
        <f>NA()</f>
        <v>#N/A</v>
      </c>
      <c r="M111" s="8">
        <v>3.60816206135125</v>
      </c>
      <c r="N111" s="8">
        <v>0.052152</v>
      </c>
      <c r="O111" s="1" t="e">
        <f>NA()</f>
        <v>#N/A</v>
      </c>
      <c r="P111" s="14">
        <v>1.66380000114441</v>
      </c>
      <c r="Q111" s="1" t="e">
        <f>NA()</f>
        <v>#N/A</v>
      </c>
      <c r="R111" s="14">
        <v>10048</v>
      </c>
      <c r="S111" s="14">
        <v>3.829975</v>
      </c>
    </row>
    <row r="112" spans="1:19" ht="12.75">
      <c r="A112" s="13">
        <v>36191</v>
      </c>
      <c r="B112" s="7">
        <v>43425.68723613063</v>
      </c>
      <c r="C112" s="41">
        <v>59.64079595231787</v>
      </c>
      <c r="D112" s="8">
        <v>3042.756</v>
      </c>
      <c r="E112" s="8">
        <v>2724.377</v>
      </c>
      <c r="F112" s="8">
        <v>2611.24</v>
      </c>
      <c r="G112" s="8">
        <v>14499.25</v>
      </c>
      <c r="H112" s="8">
        <v>4053.6</v>
      </c>
      <c r="I112" s="8">
        <v>5180.29</v>
      </c>
      <c r="J112" s="8">
        <v>6.05503213937904</v>
      </c>
      <c r="K112" s="8">
        <v>9.94749</v>
      </c>
      <c r="L112" s="8">
        <v>6.87669992446899</v>
      </c>
      <c r="M112" s="8">
        <v>3.80411560550925</v>
      </c>
      <c r="N112" s="8">
        <v>0.052075</v>
      </c>
      <c r="O112" s="14">
        <v>1.1356999874115</v>
      </c>
      <c r="P112" s="14">
        <v>1.64284685175291</v>
      </c>
      <c r="Q112" s="8">
        <v>0.6913</v>
      </c>
      <c r="R112" s="14">
        <v>9506.900390625</v>
      </c>
      <c r="S112" s="14">
        <v>4.008102</v>
      </c>
    </row>
    <row r="113" spans="1:19" ht="12.75">
      <c r="A113" s="13">
        <v>36219</v>
      </c>
      <c r="B113" s="7">
        <v>44611.875646280765</v>
      </c>
      <c r="C113" s="41">
        <v>59.64079595231787</v>
      </c>
      <c r="D113" s="8">
        <v>2962.236</v>
      </c>
      <c r="E113" s="8">
        <v>2639.06</v>
      </c>
      <c r="F113" s="8">
        <v>2739.26</v>
      </c>
      <c r="G113" s="8">
        <v>14367.54</v>
      </c>
      <c r="H113" s="8">
        <v>4031.45</v>
      </c>
      <c r="I113" s="8">
        <v>4903.96</v>
      </c>
      <c r="J113" s="8">
        <v>6.19475309734571</v>
      </c>
      <c r="K113" s="8">
        <v>9.923537</v>
      </c>
      <c r="L113" s="8">
        <v>6.80060005187988</v>
      </c>
      <c r="M113" s="8">
        <v>3.84671083773538</v>
      </c>
      <c r="N113" s="8">
        <v>0.052213</v>
      </c>
      <c r="O113" s="14">
        <v>1.0978000164032</v>
      </c>
      <c r="P113" s="14">
        <v>1.60192620504798</v>
      </c>
      <c r="Q113" s="8">
        <v>0.6853</v>
      </c>
      <c r="R113" s="14">
        <v>9858.400390625</v>
      </c>
      <c r="S113" s="14">
        <v>4.103917</v>
      </c>
    </row>
    <row r="114" spans="1:19" ht="12.75">
      <c r="A114" s="13">
        <v>36250</v>
      </c>
      <c r="B114" s="7">
        <v>48360.98316817168</v>
      </c>
      <c r="C114" s="41">
        <v>59.64079595231787</v>
      </c>
      <c r="D114" s="8">
        <v>3086.008</v>
      </c>
      <c r="E114" s="8">
        <v>2743.982</v>
      </c>
      <c r="F114" s="8">
        <v>2810.09</v>
      </c>
      <c r="G114" s="8">
        <v>15836.59</v>
      </c>
      <c r="H114" s="8">
        <v>4185.71</v>
      </c>
      <c r="I114" s="8">
        <v>4865.27</v>
      </c>
      <c r="J114" s="8">
        <v>6.1850687821936</v>
      </c>
      <c r="K114" s="8">
        <v>9.984151</v>
      </c>
      <c r="L114" s="8">
        <v>6.6774001121521</v>
      </c>
      <c r="M114" s="8">
        <v>3.90582605428681</v>
      </c>
      <c r="N114" s="8">
        <v>0.052225</v>
      </c>
      <c r="O114" s="14">
        <v>1.07959997653961</v>
      </c>
      <c r="P114" s="14">
        <v>1.61423442342933</v>
      </c>
      <c r="Q114" s="8">
        <v>0.6688</v>
      </c>
      <c r="R114" s="14">
        <v>10942</v>
      </c>
      <c r="S114" s="14">
        <v>4.088538</v>
      </c>
    </row>
    <row r="115" spans="1:19" ht="12.75">
      <c r="A115" s="13">
        <v>36280</v>
      </c>
      <c r="B115" s="7">
        <v>54077.90303447017</v>
      </c>
      <c r="C115" s="41">
        <v>59.76715357086091</v>
      </c>
      <c r="D115" s="8">
        <v>3208.093</v>
      </c>
      <c r="E115" s="8">
        <v>2849.813</v>
      </c>
      <c r="F115" s="8">
        <v>2930.99</v>
      </c>
      <c r="G115" s="8">
        <v>16701.53</v>
      </c>
      <c r="H115" s="8">
        <v>4593.94</v>
      </c>
      <c r="I115" s="8">
        <v>5360.44</v>
      </c>
      <c r="J115" s="8">
        <v>6.10425359715169</v>
      </c>
      <c r="K115" s="8">
        <v>9.828489</v>
      </c>
      <c r="L115" s="8">
        <v>6.45830011367798</v>
      </c>
      <c r="M115" s="8">
        <v>4.04579345345868</v>
      </c>
      <c r="N115" s="8">
        <v>0.051142</v>
      </c>
      <c r="O115" s="14">
        <v>1.05799996852875</v>
      </c>
      <c r="P115" s="14">
        <v>1.61010490544124</v>
      </c>
      <c r="Q115" s="8">
        <v>0.6571</v>
      </c>
      <c r="R115" s="14">
        <v>13333</v>
      </c>
      <c r="S115" s="14">
        <v>4.191796</v>
      </c>
    </row>
    <row r="116" spans="1:19" ht="12.75">
      <c r="A116" s="13">
        <v>36311</v>
      </c>
      <c r="B116" s="7">
        <v>49818.18676358443</v>
      </c>
      <c r="C116" s="41">
        <v>59.70397476158939</v>
      </c>
      <c r="D116" s="8">
        <v>3091.297</v>
      </c>
      <c r="E116" s="8">
        <v>2781.821</v>
      </c>
      <c r="F116" s="8">
        <v>2788.6</v>
      </c>
      <c r="G116" s="8">
        <v>16111.65</v>
      </c>
      <c r="H116" s="8">
        <v>4527.117</v>
      </c>
      <c r="I116" s="8">
        <v>5068.59</v>
      </c>
      <c r="J116" s="8">
        <v>6.20471787152944</v>
      </c>
      <c r="K116" s="8">
        <v>9.947579</v>
      </c>
      <c r="L116" s="8">
        <v>6.47090005874634</v>
      </c>
      <c r="M116" s="8">
        <v>4.02544337884891</v>
      </c>
      <c r="N116" s="8">
        <v>0.050946</v>
      </c>
      <c r="O116" s="14">
        <v>1.04289996623993</v>
      </c>
      <c r="P116" s="14">
        <v>1.60322823521047</v>
      </c>
      <c r="Q116" s="8">
        <v>0.6505</v>
      </c>
      <c r="R116" s="14">
        <v>12147</v>
      </c>
      <c r="S116" s="14">
        <v>4.201883</v>
      </c>
    </row>
    <row r="117" spans="1:19" ht="12.75">
      <c r="A117" s="13">
        <v>36341</v>
      </c>
      <c r="B117" s="7">
        <v>54570.78347769101</v>
      </c>
      <c r="C117" s="41">
        <v>60.01986880794701</v>
      </c>
      <c r="D117" s="8">
        <v>3235.914</v>
      </c>
      <c r="E117" s="8">
        <v>2935.517</v>
      </c>
      <c r="F117" s="8">
        <v>2834.15</v>
      </c>
      <c r="G117" s="8">
        <v>17529.74</v>
      </c>
      <c r="H117" s="8">
        <v>4601.05</v>
      </c>
      <c r="I117" s="8">
        <v>5378.52</v>
      </c>
      <c r="J117" s="7">
        <v>6.03422912343312</v>
      </c>
      <c r="K117" s="8">
        <v>9.512534</v>
      </c>
      <c r="L117" s="8">
        <v>6.22310018539429</v>
      </c>
      <c r="M117" s="8">
        <v>3.99428774781741</v>
      </c>
      <c r="N117" s="8">
        <v>0.049856</v>
      </c>
      <c r="O117" s="14">
        <v>1.03129994869232</v>
      </c>
      <c r="P117" s="14">
        <v>1.57642910605335</v>
      </c>
      <c r="Q117" s="8">
        <v>0.6542</v>
      </c>
      <c r="R117" s="14">
        <v>13532</v>
      </c>
      <c r="S117" s="14">
        <v>4.076979</v>
      </c>
    </row>
    <row r="118" spans="1:19" ht="12.75">
      <c r="A118" s="13">
        <v>36372</v>
      </c>
      <c r="B118" s="7">
        <v>55409.98247733347</v>
      </c>
      <c r="C118" s="41">
        <v>60.08304761721854</v>
      </c>
      <c r="D118" s="8">
        <v>3226.654</v>
      </c>
      <c r="E118" s="8">
        <v>2843.484</v>
      </c>
      <c r="F118" s="8">
        <v>2797.14</v>
      </c>
      <c r="G118" s="8">
        <v>17861.86</v>
      </c>
      <c r="H118" s="8">
        <v>4497.43</v>
      </c>
      <c r="I118" s="8">
        <v>5101.87</v>
      </c>
      <c r="J118" s="8">
        <v>6.1632252868491</v>
      </c>
      <c r="K118" s="8">
        <v>9.984107</v>
      </c>
      <c r="L118" s="8">
        <v>6.59649991989136</v>
      </c>
      <c r="M118" s="8">
        <v>4.02470999741143</v>
      </c>
      <c r="N118" s="8">
        <v>0.053705</v>
      </c>
      <c r="O118" s="14">
        <v>1.0702999830246</v>
      </c>
      <c r="P118" s="14">
        <v>1.61994845691456</v>
      </c>
      <c r="Q118" s="8">
        <v>0.6607</v>
      </c>
      <c r="R118" s="14">
        <v>13186</v>
      </c>
      <c r="S118" s="14">
        <v>4.107154</v>
      </c>
    </row>
    <row r="119" spans="1:19" ht="12.75">
      <c r="A119" s="13">
        <v>36403</v>
      </c>
      <c r="B119" s="7">
        <v>54272.85520497631</v>
      </c>
      <c r="C119" s="41">
        <v>59.830332380132454</v>
      </c>
      <c r="D119" s="8">
        <v>3221.376</v>
      </c>
      <c r="E119" s="8">
        <v>2828.666</v>
      </c>
      <c r="F119" s="8">
        <v>2816.6</v>
      </c>
      <c r="G119" s="8">
        <v>17436.56</v>
      </c>
      <c r="H119" s="8">
        <v>4481.57</v>
      </c>
      <c r="I119" s="8">
        <v>5270.77</v>
      </c>
      <c r="J119" s="8">
        <v>6.0816999471949</v>
      </c>
      <c r="K119" s="8">
        <v>9.779419</v>
      </c>
      <c r="L119" s="8">
        <v>6.42409992218018</v>
      </c>
      <c r="M119" s="8">
        <v>3.87507544960197</v>
      </c>
      <c r="N119" s="8">
        <v>0.05547</v>
      </c>
      <c r="O119" s="14">
        <v>1.05630004405975</v>
      </c>
      <c r="P119" s="14">
        <v>1.60800740190072</v>
      </c>
      <c r="Q119" s="8">
        <v>0.6569</v>
      </c>
      <c r="R119" s="14">
        <v>13482</v>
      </c>
      <c r="S119" s="14">
        <v>4.075688</v>
      </c>
    </row>
    <row r="120" spans="1:19" ht="12.75">
      <c r="A120" s="13">
        <v>36433</v>
      </c>
      <c r="B120" s="7">
        <v>54190.0441873543</v>
      </c>
      <c r="C120" s="41">
        <v>60.08304761721854</v>
      </c>
      <c r="D120" s="8">
        <v>3190.575</v>
      </c>
      <c r="E120" s="8">
        <v>2750.553</v>
      </c>
      <c r="F120" s="8">
        <v>2723.66</v>
      </c>
      <c r="G120" s="8">
        <v>17605.46</v>
      </c>
      <c r="H120" s="8">
        <v>4268.25</v>
      </c>
      <c r="I120" s="8">
        <v>5149.83</v>
      </c>
      <c r="J120" s="8">
        <v>5.99971792733002</v>
      </c>
      <c r="K120" s="8">
        <v>9.88047</v>
      </c>
      <c r="L120" s="8">
        <v>6.38969993591309</v>
      </c>
      <c r="M120" s="8">
        <v>3.91549734688283</v>
      </c>
      <c r="N120" s="8">
        <v>0.056354</v>
      </c>
      <c r="O120" s="14">
        <v>1.06500005722046</v>
      </c>
      <c r="P120" s="14">
        <v>1.64682235457048</v>
      </c>
      <c r="Q120" s="8">
        <v>0.6467</v>
      </c>
      <c r="R120" s="14">
        <v>12733</v>
      </c>
      <c r="S120" s="14">
        <v>4.083136</v>
      </c>
    </row>
    <row r="121" spans="1:19" ht="12.75">
      <c r="A121" s="13">
        <v>36464</v>
      </c>
      <c r="B121" s="7">
        <v>56944.61052667731</v>
      </c>
      <c r="C121" s="41">
        <v>60.20940523576159</v>
      </c>
      <c r="D121" s="8">
        <v>3356.86</v>
      </c>
      <c r="E121" s="8">
        <v>2924.143</v>
      </c>
      <c r="F121" s="8">
        <v>2827.57</v>
      </c>
      <c r="G121" s="8">
        <v>17942.08</v>
      </c>
      <c r="H121" s="8">
        <v>4437.23</v>
      </c>
      <c r="I121" s="8">
        <v>5525.4</v>
      </c>
      <c r="J121" s="8">
        <v>6.14470562643795</v>
      </c>
      <c r="K121" s="8">
        <v>10.08227</v>
      </c>
      <c r="L121" s="8">
        <v>6.45870018005371</v>
      </c>
      <c r="M121" s="8">
        <v>3.91578767823755</v>
      </c>
      <c r="N121" s="8">
        <v>0.058883</v>
      </c>
      <c r="O121" s="14">
        <v>1.05110001564026</v>
      </c>
      <c r="P121" s="14">
        <v>1.64080545355495</v>
      </c>
      <c r="Q121" s="8">
        <v>0.6406</v>
      </c>
      <c r="R121" s="14">
        <v>13256</v>
      </c>
      <c r="S121" s="14">
        <v>4.177684</v>
      </c>
    </row>
    <row r="122" spans="1:19" ht="12.75">
      <c r="A122" s="13">
        <v>36494</v>
      </c>
      <c r="B122" s="7">
        <v>60732.05538648567</v>
      </c>
      <c r="C122" s="41">
        <v>60.33576285430463</v>
      </c>
      <c r="D122" s="8">
        <v>3451.734</v>
      </c>
      <c r="E122" s="8">
        <v>2982.842</v>
      </c>
      <c r="F122" s="8">
        <v>2985.83</v>
      </c>
      <c r="G122" s="8">
        <v>18558.23</v>
      </c>
      <c r="H122" s="8">
        <v>4380.7</v>
      </c>
      <c r="I122" s="8">
        <v>5896.04</v>
      </c>
      <c r="J122" s="8">
        <v>6.17499270998873</v>
      </c>
      <c r="K122" s="8">
        <v>9.834862</v>
      </c>
      <c r="L122" s="8">
        <v>6.21759986877441</v>
      </c>
      <c r="M122" s="8">
        <v>3.92525246367748</v>
      </c>
      <c r="N122" s="8">
        <v>0.06043</v>
      </c>
      <c r="O122" s="14">
        <v>1.00689995288849</v>
      </c>
      <c r="P122" s="14">
        <v>1.59269210476992</v>
      </c>
      <c r="Q122" s="8">
        <v>0.6322</v>
      </c>
      <c r="R122" s="14">
        <v>15377</v>
      </c>
      <c r="S122" s="14">
        <v>4.191735</v>
      </c>
    </row>
    <row r="123" spans="1:19" ht="12.75">
      <c r="A123" s="13">
        <v>36525</v>
      </c>
      <c r="B123" s="7">
        <v>68694.62970933</v>
      </c>
      <c r="C123" s="41">
        <v>60.52529928211921</v>
      </c>
      <c r="D123" s="8">
        <v>3731.559</v>
      </c>
      <c r="E123" s="8">
        <v>3157.809</v>
      </c>
      <c r="F123" s="8">
        <v>3140.73</v>
      </c>
      <c r="G123" s="8">
        <v>18934.34</v>
      </c>
      <c r="H123" s="8">
        <v>4573.61</v>
      </c>
      <c r="I123" s="8">
        <v>6958.14</v>
      </c>
      <c r="J123" s="8">
        <v>6.15722234755476</v>
      </c>
      <c r="K123" s="8">
        <v>9.924425</v>
      </c>
      <c r="L123" s="8">
        <v>6.17199993133545</v>
      </c>
      <c r="M123" s="8">
        <v>4.02924650983255</v>
      </c>
      <c r="N123" s="8">
        <v>0.060159</v>
      </c>
      <c r="O123" s="14">
        <v>1.00240004062653</v>
      </c>
      <c r="P123" s="14">
        <v>1.61183470834219</v>
      </c>
      <c r="Q123" s="8">
        <v>0.6219</v>
      </c>
      <c r="R123" s="14">
        <v>16962.099609375</v>
      </c>
      <c r="S123" s="14">
        <v>4.242799</v>
      </c>
    </row>
    <row r="124" spans="1:19" ht="12.75">
      <c r="A124" s="13">
        <v>36556</v>
      </c>
      <c r="B124" s="7">
        <v>67808.22428613245</v>
      </c>
      <c r="C124" s="41">
        <v>61.22026618410597</v>
      </c>
      <c r="D124" s="8">
        <v>3518.29</v>
      </c>
      <c r="E124" s="8">
        <v>2998.75</v>
      </c>
      <c r="F124" s="8">
        <v>2842.13</v>
      </c>
      <c r="G124" s="8">
        <v>19539.7</v>
      </c>
      <c r="H124" s="8">
        <v>4393.1</v>
      </c>
      <c r="I124" s="8">
        <v>6835.6</v>
      </c>
      <c r="J124" s="8">
        <v>6.31020050895446</v>
      </c>
      <c r="K124" s="8">
        <v>10.22677</v>
      </c>
      <c r="L124" s="8">
        <v>6.17390012741089</v>
      </c>
      <c r="M124" s="8">
        <v>4.02444423653683</v>
      </c>
      <c r="N124" s="8">
        <v>0.058952</v>
      </c>
      <c r="O124" s="14">
        <v>0.978399991989136</v>
      </c>
      <c r="P124" s="14">
        <v>1.62067255406947</v>
      </c>
      <c r="Q124" s="8">
        <v>0.6037</v>
      </c>
      <c r="R124" s="14">
        <v>15532.33984375</v>
      </c>
      <c r="S124" s="14">
        <v>4.355178</v>
      </c>
    </row>
    <row r="125" spans="1:19" ht="12.75">
      <c r="A125" s="13">
        <v>36585</v>
      </c>
      <c r="B125" s="7">
        <v>63624.65981951456</v>
      </c>
      <c r="C125" s="41">
        <v>61.030729756291386</v>
      </c>
      <c r="D125" s="8">
        <v>3528.217</v>
      </c>
      <c r="E125" s="8">
        <v>2941.326</v>
      </c>
      <c r="F125" s="8">
        <v>2833.68</v>
      </c>
      <c r="G125" s="8">
        <v>19959.52</v>
      </c>
      <c r="H125" s="8">
        <v>4072.22</v>
      </c>
      <c r="I125" s="8">
        <v>7644.55</v>
      </c>
      <c r="J125" s="8">
        <v>6.34441182326319</v>
      </c>
      <c r="K125" s="8">
        <v>10.01541</v>
      </c>
      <c r="L125" s="8">
        <v>6.10839986801147</v>
      </c>
      <c r="M125" s="8">
        <v>3.8964085968473</v>
      </c>
      <c r="N125" s="8">
        <v>0.057756</v>
      </c>
      <c r="O125" s="14">
        <v>0.962800025939941</v>
      </c>
      <c r="P125" s="14">
        <v>1.57861949426646</v>
      </c>
      <c r="Q125" s="8">
        <v>0.6099</v>
      </c>
      <c r="R125" s="14">
        <v>17169.439453125</v>
      </c>
      <c r="S125" s="14">
        <v>4.372513</v>
      </c>
    </row>
    <row r="126" spans="1:19" ht="12.75">
      <c r="A126" s="13">
        <v>36616</v>
      </c>
      <c r="B126" s="7">
        <v>64147.76815861268</v>
      </c>
      <c r="C126" s="41">
        <v>61.66251784900662</v>
      </c>
      <c r="D126" s="8">
        <v>3772.522</v>
      </c>
      <c r="E126" s="8">
        <v>3228.271</v>
      </c>
      <c r="F126" s="8">
        <v>2984.72</v>
      </c>
      <c r="G126" s="8">
        <v>20337.32</v>
      </c>
      <c r="H126" s="8">
        <v>4405.65</v>
      </c>
      <c r="I126" s="8">
        <v>7599.39</v>
      </c>
      <c r="J126" s="8">
        <v>6.54498889319239</v>
      </c>
      <c r="K126" s="8">
        <v>10.43991</v>
      </c>
      <c r="L126" s="8">
        <v>6.26289987564087</v>
      </c>
      <c r="M126" s="8">
        <v>3.97266073234048</v>
      </c>
      <c r="N126" s="8">
        <v>0.063813</v>
      </c>
      <c r="O126" s="14">
        <v>0.956900000572205</v>
      </c>
      <c r="P126" s="14">
        <v>1.59509916487922</v>
      </c>
      <c r="Q126" s="8">
        <v>0.5999</v>
      </c>
      <c r="R126" s="14">
        <v>17406.5390625</v>
      </c>
      <c r="S126" s="14">
        <v>4.507954</v>
      </c>
    </row>
    <row r="127" spans="1:19" ht="12.75">
      <c r="A127" s="13">
        <v>36646</v>
      </c>
      <c r="B127" s="7">
        <v>60192.61964279326</v>
      </c>
      <c r="C127" s="41">
        <v>62.48384236953643</v>
      </c>
      <c r="D127" s="8">
        <v>3613.441</v>
      </c>
      <c r="E127" s="8">
        <v>3130.715</v>
      </c>
      <c r="F127" s="8">
        <v>2893.12</v>
      </c>
      <c r="G127" s="8">
        <v>17973.7</v>
      </c>
      <c r="H127" s="8">
        <v>4446.01</v>
      </c>
      <c r="I127" s="8">
        <v>7414.68</v>
      </c>
      <c r="J127" s="10">
        <v>6.77910694020313</v>
      </c>
      <c r="K127" s="8">
        <v>10.60749</v>
      </c>
      <c r="L127" s="8">
        <v>6.17780017852783</v>
      </c>
      <c r="M127" s="8">
        <v>3.95581752711674</v>
      </c>
      <c r="N127" s="8">
        <v>0.062729</v>
      </c>
      <c r="O127" s="14">
        <v>0.911300003528595</v>
      </c>
      <c r="P127" s="14">
        <v>1.5647320846038</v>
      </c>
      <c r="Q127" s="8">
        <v>0.5824</v>
      </c>
      <c r="R127" s="14">
        <v>15519.2998046875</v>
      </c>
      <c r="S127" s="14">
        <v>4.57547</v>
      </c>
    </row>
    <row r="128" spans="1:19" ht="12.75">
      <c r="A128" s="13">
        <v>36677</v>
      </c>
      <c r="B128" s="7">
        <v>59631.726433848555</v>
      </c>
      <c r="C128" s="41">
        <v>62.73655760662252</v>
      </c>
      <c r="D128" s="8">
        <v>3522.404</v>
      </c>
      <c r="E128" s="8">
        <v>3065.735</v>
      </c>
      <c r="F128" s="8">
        <v>2911.83</v>
      </c>
      <c r="G128" s="8">
        <v>16332.45</v>
      </c>
      <c r="H128" s="8">
        <v>4386.39</v>
      </c>
      <c r="I128" s="8">
        <v>7109.67</v>
      </c>
      <c r="J128" s="11">
        <v>6.96506386257897</v>
      </c>
      <c r="K128" s="8">
        <v>10.40999</v>
      </c>
      <c r="L128" s="8">
        <v>6.45940017700195</v>
      </c>
      <c r="M128" s="8">
        <v>3.97354838525163</v>
      </c>
      <c r="N128" s="8">
        <v>0.064686</v>
      </c>
      <c r="O128" s="14">
        <v>0.92739999294281</v>
      </c>
      <c r="P128" s="14">
        <v>1.49460104898407</v>
      </c>
      <c r="Q128" s="8">
        <v>0.6205</v>
      </c>
      <c r="R128" s="14">
        <v>14713.8603515625</v>
      </c>
      <c r="S128" s="14">
        <v>4.650396</v>
      </c>
    </row>
    <row r="129" spans="1:19" ht="12.75">
      <c r="A129" s="13">
        <v>36707</v>
      </c>
      <c r="B129" s="7">
        <v>63016.106373956565</v>
      </c>
      <c r="C129" s="41">
        <v>63.115630462251666</v>
      </c>
      <c r="D129" s="8">
        <v>3641.498</v>
      </c>
      <c r="E129" s="8">
        <v>3140.884</v>
      </c>
      <c r="F129" s="8">
        <v>2893.46</v>
      </c>
      <c r="G129" s="8">
        <v>17411.05</v>
      </c>
      <c r="H129" s="8">
        <v>4297.18</v>
      </c>
      <c r="I129" s="8">
        <v>6898.21</v>
      </c>
      <c r="J129" s="10">
        <v>6.77967888230284</v>
      </c>
      <c r="K129" s="8">
        <v>10.26374</v>
      </c>
      <c r="L129" s="8">
        <v>6.49900007247925</v>
      </c>
      <c r="M129" s="8">
        <v>4.07052476874175</v>
      </c>
      <c r="N129" s="8">
        <v>0.06408</v>
      </c>
      <c r="O129" s="14">
        <v>0.958599984645844</v>
      </c>
      <c r="P129" s="14">
        <v>1.51389766281449</v>
      </c>
      <c r="Q129" s="8">
        <v>0.6332</v>
      </c>
      <c r="R129" s="14">
        <v>16155.7802734375</v>
      </c>
      <c r="S129" s="14">
        <v>4.575794</v>
      </c>
    </row>
    <row r="130" spans="1:19" ht="12.75">
      <c r="A130" s="13">
        <v>36738</v>
      </c>
      <c r="B130" s="7">
        <v>63543.74297813551</v>
      </c>
      <c r="C130" s="41">
        <v>63.68423974569537</v>
      </c>
      <c r="D130" s="8">
        <v>3539.433</v>
      </c>
      <c r="E130" s="8">
        <v>3091.37</v>
      </c>
      <c r="F130" s="8">
        <v>2919.9</v>
      </c>
      <c r="G130" s="8">
        <v>15727.49</v>
      </c>
      <c r="H130" s="8">
        <v>4432.88</v>
      </c>
      <c r="I130" s="8">
        <v>7190.37</v>
      </c>
      <c r="J130" s="7">
        <v>6.96201204083324</v>
      </c>
      <c r="K130" s="8">
        <v>10.4267</v>
      </c>
      <c r="L130" s="8">
        <v>6.45100021362305</v>
      </c>
      <c r="M130" s="8">
        <v>4.03086748968054</v>
      </c>
      <c r="N130" s="8">
        <v>0.063534</v>
      </c>
      <c r="O130" s="14">
        <v>0.926599979400635</v>
      </c>
      <c r="P130" s="14">
        <v>1.49765627649309</v>
      </c>
      <c r="Q130" s="8">
        <v>0.6187</v>
      </c>
      <c r="R130" s="14">
        <v>16840.98046875</v>
      </c>
      <c r="S130" s="14">
        <v>4.685843</v>
      </c>
    </row>
    <row r="131" spans="1:19" ht="12.75">
      <c r="A131" s="13">
        <v>36769</v>
      </c>
      <c r="B131" s="7">
        <v>69793.22233374439</v>
      </c>
      <c r="C131" s="41">
        <v>63.936954982781465</v>
      </c>
      <c r="D131" s="8">
        <v>3655.012</v>
      </c>
      <c r="E131" s="8">
        <v>3282.427</v>
      </c>
      <c r="F131" s="8">
        <v>3074.73</v>
      </c>
      <c r="G131" s="8">
        <v>16861.26</v>
      </c>
      <c r="H131" s="8">
        <v>4410.48</v>
      </c>
      <c r="I131" s="8">
        <v>7216.45</v>
      </c>
      <c r="J131" s="8">
        <v>6.97210675633486</v>
      </c>
      <c r="K131" s="8">
        <v>10.14384</v>
      </c>
      <c r="L131" s="8">
        <v>6.19890022277832</v>
      </c>
      <c r="M131" s="8">
        <v>4.02866074284735</v>
      </c>
      <c r="N131" s="8">
        <v>0.065384</v>
      </c>
      <c r="O131" s="14">
        <v>0.889100015163422</v>
      </c>
      <c r="P131" s="14">
        <v>1.45491734403427</v>
      </c>
      <c r="Q131" s="8">
        <v>0.6111</v>
      </c>
      <c r="R131" s="14">
        <v>17097.509765625</v>
      </c>
      <c r="S131" s="14">
        <v>4.728015</v>
      </c>
    </row>
    <row r="132" spans="1:19" ht="12.75">
      <c r="A132" s="13">
        <v>36799</v>
      </c>
      <c r="B132" s="7">
        <v>68442.92131004384</v>
      </c>
      <c r="C132" s="41">
        <v>64.25284902913909</v>
      </c>
      <c r="D132" s="8">
        <v>3461.095</v>
      </c>
      <c r="E132" s="8">
        <v>3108.719</v>
      </c>
      <c r="F132" s="8">
        <v>2904.16</v>
      </c>
      <c r="G132" s="8">
        <v>15747.26</v>
      </c>
      <c r="H132" s="8">
        <v>4582.41</v>
      </c>
      <c r="I132" s="8">
        <v>6798.12</v>
      </c>
      <c r="J132" s="8">
        <v>7.22062330181638</v>
      </c>
      <c r="K132" s="8">
        <v>10.67549</v>
      </c>
      <c r="L132" s="8">
        <v>6.37220001220703</v>
      </c>
      <c r="M132" s="8">
        <v>3.91052463279406</v>
      </c>
      <c r="N132" s="8">
        <v>0.066824</v>
      </c>
      <c r="O132" s="14">
        <v>0.882499992847443</v>
      </c>
      <c r="P132" s="14">
        <v>1.47847212791283</v>
      </c>
      <c r="Q132" s="8">
        <v>0.5969</v>
      </c>
      <c r="R132" s="14">
        <v>15648.98046875</v>
      </c>
      <c r="S132" s="14">
        <v>4.799066</v>
      </c>
    </row>
    <row r="133" spans="1:19" ht="12.75">
      <c r="A133" s="13">
        <v>36830</v>
      </c>
      <c r="B133" s="7">
        <v>67540.22794425706</v>
      </c>
      <c r="C133" s="41">
        <v>64.44238545695364</v>
      </c>
      <c r="D133" s="8">
        <v>3403.538</v>
      </c>
      <c r="E133" s="8">
        <v>3095.093</v>
      </c>
      <c r="F133" s="8">
        <v>2972.73</v>
      </c>
      <c r="G133" s="8">
        <v>14539.6</v>
      </c>
      <c r="H133" s="8">
        <v>4723.18</v>
      </c>
      <c r="I133" s="8">
        <v>7077.44</v>
      </c>
      <c r="J133" s="8">
        <v>7.55875403505732</v>
      </c>
      <c r="K133" s="8">
        <v>10.97431</v>
      </c>
      <c r="L133" s="8">
        <v>6.40679979324341</v>
      </c>
      <c r="M133" s="8">
        <v>3.9166155872085</v>
      </c>
      <c r="N133" s="8">
        <v>0.069226</v>
      </c>
      <c r="O133" s="14">
        <v>0.847599983215332</v>
      </c>
      <c r="P133" s="14">
        <v>1.45186700466454</v>
      </c>
      <c r="Q133" s="8">
        <v>0.5838</v>
      </c>
      <c r="R133" s="14">
        <v>14895.33984375</v>
      </c>
      <c r="S133" s="14">
        <v>4.948864</v>
      </c>
    </row>
    <row r="134" spans="1:19" ht="12.75">
      <c r="A134" s="13">
        <v>36860</v>
      </c>
      <c r="B134" s="7">
        <v>64723.05513390364</v>
      </c>
      <c r="C134" s="41">
        <v>64.56874307549668</v>
      </c>
      <c r="D134" s="8">
        <v>3197.338</v>
      </c>
      <c r="E134" s="8">
        <v>2850.459</v>
      </c>
      <c r="F134" s="8">
        <v>2840.02</v>
      </c>
      <c r="G134" s="8">
        <v>14648.51</v>
      </c>
      <c r="H134" s="8">
        <v>4619.81</v>
      </c>
      <c r="I134" s="8">
        <v>6372.33</v>
      </c>
      <c r="J134" s="8">
        <v>7.74244659222009</v>
      </c>
      <c r="K134" s="8">
        <v>10.97509</v>
      </c>
      <c r="L134" s="8">
        <v>6.73979997634888</v>
      </c>
      <c r="M134" s="8">
        <v>4.07041915550318</v>
      </c>
      <c r="N134" s="8">
        <v>0.069893</v>
      </c>
      <c r="O134" s="14">
        <v>0.870500028133392</v>
      </c>
      <c r="P134" s="14">
        <v>1.41752166965224</v>
      </c>
      <c r="Q134" s="8">
        <v>0.6141</v>
      </c>
      <c r="R134" s="14">
        <v>13984.3896484375</v>
      </c>
      <c r="S134" s="14">
        <v>5.037596</v>
      </c>
    </row>
    <row r="135" spans="1:19" ht="12.75">
      <c r="A135" s="13">
        <v>36891</v>
      </c>
      <c r="B135" s="7">
        <v>68937.55781248992</v>
      </c>
      <c r="C135" s="41">
        <v>64.75827950331124</v>
      </c>
      <c r="D135" s="8">
        <v>3249.513</v>
      </c>
      <c r="E135" s="8">
        <v>2863.957</v>
      </c>
      <c r="F135" s="8">
        <v>2882.16</v>
      </c>
      <c r="G135" s="8">
        <v>13785.69</v>
      </c>
      <c r="H135" s="8">
        <v>4845.79</v>
      </c>
      <c r="I135" s="8">
        <v>6433.61</v>
      </c>
      <c r="J135" s="8">
        <v>7.56960278636639</v>
      </c>
      <c r="K135" s="8">
        <v>11.30804</v>
      </c>
      <c r="L135" s="8">
        <v>7.10710000991821</v>
      </c>
      <c r="M135" s="8">
        <v>4.20613125325811</v>
      </c>
      <c r="N135" s="8">
        <v>0.066287</v>
      </c>
      <c r="O135" s="14">
        <v>0.938899993896484</v>
      </c>
      <c r="P135" s="14">
        <v>1.49387433045537</v>
      </c>
      <c r="Q135" s="8">
        <v>0.6285</v>
      </c>
      <c r="R135" s="14">
        <v>15095.5302734375</v>
      </c>
      <c r="S135" s="14">
        <v>5.039782</v>
      </c>
    </row>
    <row r="136" spans="1:19" ht="12.75">
      <c r="A136" s="13">
        <v>36922</v>
      </c>
      <c r="B136" s="7">
        <v>75511.60229423015</v>
      </c>
      <c r="C136" s="41">
        <v>65.57960402384104</v>
      </c>
      <c r="D136" s="8">
        <v>3312.626</v>
      </c>
      <c r="E136" s="8">
        <v>2965.036</v>
      </c>
      <c r="F136" s="8">
        <v>2918.13</v>
      </c>
      <c r="G136" s="8">
        <v>13843.55</v>
      </c>
      <c r="H136" s="8">
        <v>4779.71</v>
      </c>
      <c r="I136" s="8">
        <v>6795.14</v>
      </c>
      <c r="J136" s="8">
        <v>7.7715052755558</v>
      </c>
      <c r="K136" s="8">
        <v>11.35507</v>
      </c>
      <c r="L136" s="8">
        <v>7.22749996185303</v>
      </c>
      <c r="M136" s="8">
        <v>4.2677884752108</v>
      </c>
      <c r="N136" s="8">
        <v>0.066835</v>
      </c>
      <c r="O136" s="14">
        <v>0.930000007152557</v>
      </c>
      <c r="P136" s="14">
        <v>1.46111548430342</v>
      </c>
      <c r="Q136" s="8">
        <v>0.6365</v>
      </c>
      <c r="R136" s="14">
        <v>16102.349609375</v>
      </c>
      <c r="S136" s="14">
        <v>5.175809</v>
      </c>
    </row>
    <row r="137" spans="1:19" ht="12.75">
      <c r="A137" s="13">
        <v>36950</v>
      </c>
      <c r="B137" s="7">
        <v>75403.81182740406</v>
      </c>
      <c r="C137" s="41">
        <v>65.7691404516556</v>
      </c>
      <c r="D137" s="8">
        <v>3033.04</v>
      </c>
      <c r="E137" s="8">
        <v>2694.16</v>
      </c>
      <c r="F137" s="8">
        <v>2750.98</v>
      </c>
      <c r="G137" s="8">
        <v>12883.54</v>
      </c>
      <c r="H137" s="8">
        <v>4669.04</v>
      </c>
      <c r="I137" s="8">
        <v>6208.24</v>
      </c>
      <c r="J137" s="8">
        <v>7.72607634476011</v>
      </c>
      <c r="K137" s="8">
        <v>11.14145</v>
      </c>
      <c r="L137" s="8">
        <v>7.10489988327026</v>
      </c>
      <c r="M137" s="8">
        <v>4.04952964139441</v>
      </c>
      <c r="N137" s="8">
        <v>0.065869</v>
      </c>
      <c r="O137" s="14">
        <v>0.919600009918213</v>
      </c>
      <c r="P137" s="14">
        <v>1.44205736122012</v>
      </c>
      <c r="Q137" s="8">
        <v>0.6377</v>
      </c>
      <c r="R137" s="14">
        <v>14787.8701171875</v>
      </c>
      <c r="S137" s="14">
        <v>5.047169</v>
      </c>
    </row>
    <row r="138" spans="1:19" ht="12.75">
      <c r="A138" s="13">
        <v>36981</v>
      </c>
      <c r="B138" s="7">
        <v>69071.68916769468</v>
      </c>
      <c r="C138" s="41">
        <v>66.21139211655627</v>
      </c>
      <c r="D138" s="8">
        <v>2834.397</v>
      </c>
      <c r="E138" s="8">
        <v>2523.1</v>
      </c>
      <c r="F138" s="8">
        <v>2631.09</v>
      </c>
      <c r="G138" s="8">
        <v>12999.7</v>
      </c>
      <c r="H138" s="8">
        <v>4454.6</v>
      </c>
      <c r="I138" s="8">
        <v>5829.95</v>
      </c>
      <c r="J138" s="8">
        <v>8.0100680605478</v>
      </c>
      <c r="K138" s="8">
        <v>11.38775</v>
      </c>
      <c r="L138" s="8">
        <v>7.08090019226074</v>
      </c>
      <c r="M138" s="8">
        <v>3.91080306344033</v>
      </c>
      <c r="N138" s="8">
        <v>0.063917</v>
      </c>
      <c r="O138" s="14">
        <v>0.88400000333786</v>
      </c>
      <c r="P138" s="14">
        <v>1.42167898940124</v>
      </c>
      <c r="Q138" s="8">
        <v>0.6218</v>
      </c>
      <c r="R138" s="14">
        <v>12760.6396484375</v>
      </c>
      <c r="S138" s="14">
        <v>5.086854</v>
      </c>
    </row>
    <row r="139" spans="1:19" ht="12.75">
      <c r="A139" s="13">
        <v>37011</v>
      </c>
      <c r="B139" s="7">
        <v>76174.38640024421</v>
      </c>
      <c r="C139" s="41">
        <v>66.5272861629139</v>
      </c>
      <c r="D139" s="8">
        <v>3044.611</v>
      </c>
      <c r="E139" s="8">
        <v>2718.594</v>
      </c>
      <c r="F139" s="8">
        <v>2792.12</v>
      </c>
      <c r="G139" s="8">
        <v>13934.32</v>
      </c>
      <c r="H139" s="8">
        <v>4733.24</v>
      </c>
      <c r="I139" s="8">
        <v>6264.51</v>
      </c>
      <c r="J139" s="8">
        <v>8.0145498256097</v>
      </c>
      <c r="K139" s="8">
        <v>11.46821</v>
      </c>
      <c r="L139" s="8">
        <v>7.10570001602173</v>
      </c>
      <c r="M139" s="8">
        <v>4.09361671968291</v>
      </c>
      <c r="N139" s="8">
        <v>0.06488</v>
      </c>
      <c r="O139" s="14">
        <v>0.886600017547607</v>
      </c>
      <c r="P139" s="14">
        <v>1.43092320918874</v>
      </c>
      <c r="Q139" s="8">
        <v>0.6196</v>
      </c>
      <c r="R139" s="14">
        <v>13386.0400390625</v>
      </c>
      <c r="S139" s="14">
        <v>5.216341</v>
      </c>
    </row>
    <row r="140" spans="1:19" ht="12.75">
      <c r="A140" s="13">
        <v>37042</v>
      </c>
      <c r="B140" s="7">
        <v>79352.25180236298</v>
      </c>
      <c r="C140" s="41">
        <v>66.78000139999999</v>
      </c>
      <c r="D140" s="8">
        <v>3006.796</v>
      </c>
      <c r="E140" s="8">
        <v>2735.952</v>
      </c>
      <c r="F140" s="8">
        <v>2717.37</v>
      </c>
      <c r="G140" s="8">
        <v>13262.14</v>
      </c>
      <c r="H140" s="8">
        <v>4823.94</v>
      </c>
      <c r="I140" s="8">
        <v>6123.26</v>
      </c>
      <c r="J140" s="10">
        <v>8.02501201094093</v>
      </c>
      <c r="K140" s="10">
        <v>11.39936</v>
      </c>
      <c r="L140" s="8">
        <v>6.80200004577637</v>
      </c>
      <c r="M140" s="8">
        <v>4.06769536543757</v>
      </c>
      <c r="N140" s="8">
        <v>0.067539</v>
      </c>
      <c r="O140" s="14">
        <v>0.847599983215332</v>
      </c>
      <c r="P140" s="14">
        <v>1.4204792445084</v>
      </c>
      <c r="Q140" s="8">
        <v>0.5967</v>
      </c>
      <c r="R140" s="14">
        <v>13174.41015625</v>
      </c>
      <c r="S140" s="14">
        <v>5.190781</v>
      </c>
    </row>
    <row r="141" spans="1:19" ht="12.75">
      <c r="A141" s="13">
        <v>37072</v>
      </c>
      <c r="B141" s="7">
        <v>78104.82822585832</v>
      </c>
      <c r="C141" s="41">
        <v>67.09589544635762</v>
      </c>
      <c r="D141" s="8">
        <v>2913.016</v>
      </c>
      <c r="E141" s="8">
        <v>2669.018</v>
      </c>
      <c r="F141" s="8">
        <v>2648.43</v>
      </c>
      <c r="G141" s="8">
        <v>12969.05</v>
      </c>
      <c r="H141" s="8">
        <v>4597.13</v>
      </c>
      <c r="I141" s="8">
        <v>6058.38</v>
      </c>
      <c r="J141" s="8">
        <v>8.06094965702687</v>
      </c>
      <c r="K141" s="8">
        <v>11.3381</v>
      </c>
      <c r="L141" s="8">
        <v>6.82439994812012</v>
      </c>
      <c r="M141" s="8">
        <v>4.09603255806632</v>
      </c>
      <c r="N141" s="8">
        <v>0.064636</v>
      </c>
      <c r="O141" s="14">
        <v>0.846599996089935</v>
      </c>
      <c r="P141" s="14">
        <v>1.40654597460183</v>
      </c>
      <c r="Q141" s="8">
        <v>0.6019</v>
      </c>
      <c r="R141" s="14">
        <v>13042.5302734375</v>
      </c>
      <c r="S141" s="14">
        <v>5.311644</v>
      </c>
    </row>
    <row r="142" spans="1:19" ht="12.75">
      <c r="A142" s="13">
        <v>37103</v>
      </c>
      <c r="B142" s="7">
        <v>72772.21896135464</v>
      </c>
      <c r="C142" s="41">
        <v>67.03271663708608</v>
      </c>
      <c r="D142" s="8">
        <v>2874.656</v>
      </c>
      <c r="E142" s="8">
        <v>2642.24</v>
      </c>
      <c r="F142" s="8">
        <v>2596.67</v>
      </c>
      <c r="G142" s="8">
        <v>11860.77</v>
      </c>
      <c r="H142" s="8">
        <v>4604.63</v>
      </c>
      <c r="I142" s="8">
        <v>5861.19</v>
      </c>
      <c r="J142" s="8">
        <v>8.26731436593192</v>
      </c>
      <c r="K142" s="8">
        <v>11.7816</v>
      </c>
      <c r="L142" s="8">
        <v>7.23390007019043</v>
      </c>
      <c r="M142" s="8">
        <v>4.19380835978551</v>
      </c>
      <c r="N142" s="8">
        <v>0.066203</v>
      </c>
      <c r="O142" s="14">
        <v>0.875</v>
      </c>
      <c r="P142" s="14">
        <v>1.42508138120848</v>
      </c>
      <c r="Q142" s="8">
        <v>0.614</v>
      </c>
      <c r="R142" s="14">
        <v>12316.6904296875</v>
      </c>
      <c r="S142" s="14">
        <v>5.409333</v>
      </c>
    </row>
    <row r="143" spans="1:19" ht="12.75">
      <c r="A143" s="13">
        <v>37134</v>
      </c>
      <c r="B143" s="7">
        <v>76686.24806789974</v>
      </c>
      <c r="C143" s="41">
        <v>66.90635901854304</v>
      </c>
      <c r="D143" s="8">
        <v>2737.233</v>
      </c>
      <c r="E143" s="8">
        <v>2476.168</v>
      </c>
      <c r="F143" s="8">
        <v>2522.82</v>
      </c>
      <c r="G143" s="8">
        <v>10713.51</v>
      </c>
      <c r="H143" s="8">
        <v>4417.56</v>
      </c>
      <c r="I143" s="8">
        <v>5188.17</v>
      </c>
      <c r="J143" s="8">
        <v>8.42866579228149</v>
      </c>
      <c r="K143" s="8">
        <v>12.22513</v>
      </c>
      <c r="L143" s="8">
        <v>7.65659999847412</v>
      </c>
      <c r="M143" s="8">
        <v>4.43372521889149</v>
      </c>
      <c r="N143" s="8">
        <v>0.07083</v>
      </c>
      <c r="O143" s="14">
        <v>0.908399999141693</v>
      </c>
      <c r="P143" s="14">
        <v>1.45042317110426</v>
      </c>
      <c r="Q143" s="8">
        <v>0.6263</v>
      </c>
      <c r="R143" s="14">
        <v>11090.48046875</v>
      </c>
      <c r="S143" s="14">
        <v>5.43754</v>
      </c>
    </row>
    <row r="144" spans="1:19" ht="12.75">
      <c r="A144" s="13">
        <v>37164</v>
      </c>
      <c r="B144" s="7">
        <v>69520.04660370466</v>
      </c>
      <c r="C144" s="41">
        <v>67.0958954463576</v>
      </c>
      <c r="D144" s="8">
        <v>2496.4</v>
      </c>
      <c r="E144" s="8">
        <v>2275.743</v>
      </c>
      <c r="F144" s="8">
        <v>2319.29</v>
      </c>
      <c r="G144" s="8">
        <v>9774.68</v>
      </c>
      <c r="H144" s="8">
        <v>3820.64</v>
      </c>
      <c r="I144" s="8">
        <v>4308.15</v>
      </c>
      <c r="J144" s="8">
        <v>9.00779559619402</v>
      </c>
      <c r="K144" s="8">
        <v>13.23769</v>
      </c>
      <c r="L144" s="8">
        <v>8.20339965820313</v>
      </c>
      <c r="M144" s="8">
        <v>4.44532338023391</v>
      </c>
      <c r="N144" s="8">
        <v>0.075613</v>
      </c>
      <c r="O144" s="14">
        <v>0.910700023174286</v>
      </c>
      <c r="P144" s="14">
        <v>1.46958205862723</v>
      </c>
      <c r="Q144" s="8">
        <v>0.6197</v>
      </c>
      <c r="R144" s="14">
        <v>9950.7001953125</v>
      </c>
      <c r="S144" s="14">
        <v>5.702349</v>
      </c>
    </row>
    <row r="145" spans="1:19" ht="12.75">
      <c r="A145" s="13">
        <v>37195</v>
      </c>
      <c r="B145" s="7">
        <v>73873.40621260184</v>
      </c>
      <c r="C145" s="41">
        <v>67.03271663708607</v>
      </c>
      <c r="D145" s="8">
        <v>2544.47</v>
      </c>
      <c r="E145" s="8">
        <v>2318.718</v>
      </c>
      <c r="F145" s="8">
        <v>2385.93</v>
      </c>
      <c r="G145" s="8">
        <v>10366.34</v>
      </c>
      <c r="H145" s="8">
        <v>3861.83</v>
      </c>
      <c r="I145" s="8">
        <v>4559.13</v>
      </c>
      <c r="J145" s="8">
        <v>9.42733507340696</v>
      </c>
      <c r="K145" s="8">
        <v>13.70875</v>
      </c>
      <c r="L145" s="8">
        <v>8.49120044708252</v>
      </c>
      <c r="M145" s="8">
        <v>4.7569751293354</v>
      </c>
      <c r="N145" s="8">
        <v>0.077018</v>
      </c>
      <c r="O145" s="14">
        <v>0.900699973106384</v>
      </c>
      <c r="P145" s="14">
        <v>1.45414907588747</v>
      </c>
      <c r="Q145" s="8">
        <v>0.6194</v>
      </c>
      <c r="R145" s="14">
        <v>10073.9697265625</v>
      </c>
      <c r="S145" s="14">
        <v>5.942058</v>
      </c>
    </row>
    <row r="146" spans="1:19" ht="12.75">
      <c r="A146" s="13">
        <v>37225</v>
      </c>
      <c r="B146" s="7">
        <v>82085.29161792483</v>
      </c>
      <c r="C146" s="41">
        <v>67.3486106834437</v>
      </c>
      <c r="D146" s="8">
        <v>2695.385</v>
      </c>
      <c r="E146" s="8">
        <v>2495.834</v>
      </c>
      <c r="F146" s="8">
        <v>2468.37</v>
      </c>
      <c r="G146" s="8">
        <v>10697.44</v>
      </c>
      <c r="H146" s="8">
        <v>4143.8</v>
      </c>
      <c r="I146" s="8">
        <v>4989.91</v>
      </c>
      <c r="J146" s="8">
        <v>10.2794280962879</v>
      </c>
      <c r="K146" s="8">
        <v>14.6587</v>
      </c>
      <c r="L146" s="8">
        <v>9.20419979095459</v>
      </c>
      <c r="M146" s="8">
        <v>5.34661608010366</v>
      </c>
      <c r="N146" s="8">
        <v>0.083496</v>
      </c>
      <c r="O146" s="14">
        <v>0.895399987697601</v>
      </c>
      <c r="P146" s="14">
        <v>1.42602322255419</v>
      </c>
      <c r="Q146" s="8">
        <v>0.6279</v>
      </c>
      <c r="R146" s="14">
        <v>11279.25</v>
      </c>
      <c r="S146" s="14">
        <v>6.54079</v>
      </c>
    </row>
    <row r="147" spans="1:19" ht="12.75">
      <c r="A147" s="13">
        <v>37256</v>
      </c>
      <c r="B147" s="7">
        <v>91416.93114787654</v>
      </c>
      <c r="C147" s="41">
        <v>67.72768353907284</v>
      </c>
      <c r="D147" s="8">
        <v>2712.658</v>
      </c>
      <c r="E147" s="8">
        <v>2517.116</v>
      </c>
      <c r="F147" s="8">
        <v>2476.05</v>
      </c>
      <c r="G147" s="8">
        <v>10542.62</v>
      </c>
      <c r="H147" s="8">
        <v>4275.04</v>
      </c>
      <c r="I147" s="8">
        <v>5160.1</v>
      </c>
      <c r="J147" s="7">
        <v>11.9950583839684</v>
      </c>
      <c r="K147" s="7">
        <v>17.45734</v>
      </c>
      <c r="L147" s="8">
        <v>10.6803998947144</v>
      </c>
      <c r="M147" s="8">
        <v>6.14027809332304</v>
      </c>
      <c r="N147" s="8">
        <v>0.091523</v>
      </c>
      <c r="O147" s="14">
        <v>0.890399992465973</v>
      </c>
      <c r="P147" s="14">
        <v>1.45537752643848</v>
      </c>
      <c r="Q147" s="8">
        <v>0.6118</v>
      </c>
      <c r="R147" s="14">
        <v>11397.2099609375</v>
      </c>
      <c r="S147" s="14">
        <v>7.514529</v>
      </c>
    </row>
    <row r="148" spans="1:19" ht="12.75">
      <c r="A148" s="13">
        <v>37287</v>
      </c>
      <c r="B148" s="7">
        <v>90465.78830537526</v>
      </c>
      <c r="C148" s="41">
        <v>68.86490210596027</v>
      </c>
      <c r="D148" s="8">
        <v>2630.771</v>
      </c>
      <c r="E148" s="8">
        <v>2479.906</v>
      </c>
      <c r="F148" s="8">
        <v>2452.26</v>
      </c>
      <c r="G148" s="8">
        <v>9997.8</v>
      </c>
      <c r="H148" s="8">
        <v>4285.06</v>
      </c>
      <c r="I148" s="8">
        <v>5107.61</v>
      </c>
      <c r="J148" s="8">
        <v>11.4190964035392</v>
      </c>
      <c r="K148" s="8">
        <v>16.13706</v>
      </c>
      <c r="L148" s="8">
        <v>9.8306999206543</v>
      </c>
      <c r="M148" s="8">
        <v>5.78582768473125</v>
      </c>
      <c r="N148" s="8">
        <v>0.08536</v>
      </c>
      <c r="O148" s="14">
        <v>0.860899984836578</v>
      </c>
      <c r="P148" s="14">
        <v>1.41316477964284</v>
      </c>
      <c r="Q148" s="8">
        <v>0.6092</v>
      </c>
      <c r="R148" s="14">
        <v>10725.2998046875</v>
      </c>
      <c r="S148" s="14">
        <v>7.180935</v>
      </c>
    </row>
    <row r="149" spans="1:19" ht="12.75">
      <c r="A149" s="13">
        <v>37315</v>
      </c>
      <c r="B149" s="7">
        <v>95289.60407311698</v>
      </c>
      <c r="C149" s="41">
        <v>69.62304781721855</v>
      </c>
      <c r="D149" s="8">
        <v>2608.413</v>
      </c>
      <c r="E149" s="8">
        <v>2431.344</v>
      </c>
      <c r="F149" s="8">
        <v>2431.92</v>
      </c>
      <c r="G149" s="8">
        <v>10587.83</v>
      </c>
      <c r="H149" s="8">
        <v>4330.45</v>
      </c>
      <c r="I149" s="8">
        <v>5039.08</v>
      </c>
      <c r="J149" s="8">
        <v>11.4287854737212</v>
      </c>
      <c r="K149" s="8">
        <v>16.164</v>
      </c>
      <c r="L149" s="8">
        <v>9.88589954376221</v>
      </c>
      <c r="M149" s="8">
        <v>5.89886010339107</v>
      </c>
      <c r="N149" s="8">
        <v>0.085401</v>
      </c>
      <c r="O149" s="14">
        <v>0.865000009536743</v>
      </c>
      <c r="P149" s="14">
        <v>1.41432314470061</v>
      </c>
      <c r="Q149" s="8">
        <v>0.6116</v>
      </c>
      <c r="R149" s="14">
        <v>10482.5498046875</v>
      </c>
      <c r="S149" s="14">
        <v>7.122919</v>
      </c>
    </row>
    <row r="150" spans="1:19" ht="12.75">
      <c r="A150" s="13">
        <v>37346</v>
      </c>
      <c r="B150" s="7">
        <v>97128.3263334664</v>
      </c>
      <c r="C150" s="41">
        <v>70.3180147192053</v>
      </c>
      <c r="D150" s="8">
        <v>2724.271</v>
      </c>
      <c r="E150" s="8">
        <v>2524.056</v>
      </c>
      <c r="F150" s="8">
        <v>2526.98</v>
      </c>
      <c r="G150" s="8">
        <v>11024.94</v>
      </c>
      <c r="H150" s="8">
        <v>4525.36</v>
      </c>
      <c r="I150" s="8">
        <v>5397.29</v>
      </c>
      <c r="J150" s="8">
        <v>11.3649700272122</v>
      </c>
      <c r="K150" s="8">
        <v>16.18214</v>
      </c>
      <c r="L150" s="8">
        <v>9.91479969024658</v>
      </c>
      <c r="M150" s="8">
        <v>6.06558144354963</v>
      </c>
      <c r="N150" s="8">
        <v>0.085751</v>
      </c>
      <c r="O150" s="14">
        <v>0.872399985790253</v>
      </c>
      <c r="P150" s="14">
        <v>1.42386160670856</v>
      </c>
      <c r="Q150" s="8">
        <v>0.6127</v>
      </c>
      <c r="R150" s="14">
        <v>11032.919921875</v>
      </c>
      <c r="S150" s="14">
        <v>7.123724</v>
      </c>
    </row>
    <row r="151" spans="1:19" ht="12.75">
      <c r="A151" s="13">
        <v>37376</v>
      </c>
      <c r="B151" s="7">
        <v>97470.47178285274</v>
      </c>
      <c r="C151" s="41">
        <v>71.45523328609272</v>
      </c>
      <c r="D151" s="8">
        <v>2632.752</v>
      </c>
      <c r="E151" s="8">
        <v>2372.34</v>
      </c>
      <c r="F151" s="8">
        <v>2481.11</v>
      </c>
      <c r="G151" s="8">
        <v>11492.54</v>
      </c>
      <c r="H151" s="8">
        <v>4339.36</v>
      </c>
      <c r="I151" s="8">
        <v>5041.2</v>
      </c>
      <c r="J151" s="8">
        <v>10.6336699508644</v>
      </c>
      <c r="K151" s="8">
        <v>15.49483</v>
      </c>
      <c r="L151" s="8">
        <v>9.58199977874756</v>
      </c>
      <c r="M151" s="8">
        <v>5.70968879854625</v>
      </c>
      <c r="N151" s="8">
        <v>0.082817</v>
      </c>
      <c r="O151" s="14">
        <v>0.901099979877472</v>
      </c>
      <c r="P151" s="14">
        <v>1.45714749740483</v>
      </c>
      <c r="Q151" s="8">
        <v>0.6184</v>
      </c>
      <c r="R151" s="14">
        <v>11497.580078125</v>
      </c>
      <c r="S151" s="14">
        <v>6.774125</v>
      </c>
    </row>
    <row r="152" spans="1:19" ht="12.75">
      <c r="A152" s="13">
        <v>37407</v>
      </c>
      <c r="B152" s="7">
        <v>99197.22060383952</v>
      </c>
      <c r="C152" s="41">
        <v>71.96066376026492</v>
      </c>
      <c r="D152" s="8">
        <v>2638.855</v>
      </c>
      <c r="E152" s="8">
        <v>2357.401</v>
      </c>
      <c r="F152" s="8">
        <v>2447.51</v>
      </c>
      <c r="G152" s="8">
        <v>11763.7</v>
      </c>
      <c r="H152" s="8">
        <v>4312.65</v>
      </c>
      <c r="I152" s="8">
        <v>4818.3</v>
      </c>
      <c r="J152" s="8">
        <v>9.76763375303262</v>
      </c>
      <c r="K152" s="8">
        <v>14.29048</v>
      </c>
      <c r="L152" s="8">
        <v>9.12590026855469</v>
      </c>
      <c r="M152" s="8">
        <v>5.52917294251852</v>
      </c>
      <c r="N152" s="8">
        <v>0.078709</v>
      </c>
      <c r="O152" s="14">
        <v>0.934300005435944</v>
      </c>
      <c r="P152" s="14">
        <v>1.46304418640032</v>
      </c>
      <c r="Q152" s="8">
        <v>0.6386</v>
      </c>
      <c r="R152" s="14">
        <v>11301.9404296875</v>
      </c>
      <c r="S152" s="14">
        <v>6.392925</v>
      </c>
    </row>
    <row r="153" spans="1:19" ht="12.75">
      <c r="A153" s="13">
        <v>37437</v>
      </c>
      <c r="B153" s="7">
        <v>94528.27347496252</v>
      </c>
      <c r="C153" s="41">
        <v>72.46609423443711</v>
      </c>
      <c r="D153" s="8">
        <v>2479.285</v>
      </c>
      <c r="E153" s="8">
        <v>2191.297</v>
      </c>
      <c r="F153" s="8">
        <v>2244.93</v>
      </c>
      <c r="G153" s="8">
        <v>10621.84</v>
      </c>
      <c r="H153" s="8">
        <v>4099.19</v>
      </c>
      <c r="I153" s="8">
        <v>4382.56</v>
      </c>
      <c r="J153" s="8">
        <v>10.3100446920152</v>
      </c>
      <c r="K153" s="8">
        <v>15.71327</v>
      </c>
      <c r="L153" s="8">
        <v>10.1822004318237</v>
      </c>
      <c r="M153" s="8">
        <v>5.78764307926818</v>
      </c>
      <c r="N153" s="8">
        <v>0.086017</v>
      </c>
      <c r="O153" s="14">
        <v>0.987600028514862</v>
      </c>
      <c r="P153" s="14">
        <v>1.52407411359247</v>
      </c>
      <c r="Q153" s="8">
        <v>0.648</v>
      </c>
      <c r="R153" s="14">
        <v>10598.5498046875</v>
      </c>
      <c r="S153" s="14">
        <v>6.779095</v>
      </c>
    </row>
    <row r="154" spans="1:19" ht="12.75">
      <c r="A154" s="13">
        <v>37468</v>
      </c>
      <c r="B154" s="7">
        <v>82109.5804820403</v>
      </c>
      <c r="C154" s="41">
        <v>73.47695518278148</v>
      </c>
      <c r="D154" s="8">
        <v>2270.614</v>
      </c>
      <c r="E154" s="8">
        <v>2021.949</v>
      </c>
      <c r="F154" s="8">
        <v>2050.32</v>
      </c>
      <c r="G154" s="8">
        <v>9877.94</v>
      </c>
      <c r="H154" s="8">
        <v>3738.27</v>
      </c>
      <c r="I154" s="8">
        <v>3700.14</v>
      </c>
      <c r="J154" s="8">
        <v>10.2360262403909</v>
      </c>
      <c r="K154" s="8">
        <v>15.99012</v>
      </c>
      <c r="L154" s="8">
        <v>10.035400390625</v>
      </c>
      <c r="M154" s="8">
        <v>5.5708896914998</v>
      </c>
      <c r="N154" s="8">
        <v>0.085471</v>
      </c>
      <c r="O154" s="14">
        <v>0.980400025844574</v>
      </c>
      <c r="P154" s="14">
        <v>1.56214149720672</v>
      </c>
      <c r="Q154" s="8">
        <v>0.6276</v>
      </c>
      <c r="R154" s="14">
        <v>10267.3603515625</v>
      </c>
      <c r="S154" s="14">
        <v>6.460697</v>
      </c>
    </row>
    <row r="155" spans="1:19" ht="12.75">
      <c r="A155" s="13">
        <v>37499</v>
      </c>
      <c r="B155" s="7">
        <v>86301.43196972115</v>
      </c>
      <c r="C155" s="41">
        <v>73.85602803841061</v>
      </c>
      <c r="D155" s="8">
        <v>2275.335</v>
      </c>
      <c r="E155" s="8">
        <v>2037.209</v>
      </c>
      <c r="F155" s="8">
        <v>2053.66</v>
      </c>
      <c r="G155" s="8">
        <v>9619.3</v>
      </c>
      <c r="H155" s="8">
        <v>3710.65</v>
      </c>
      <c r="I155" s="8">
        <v>3712.94</v>
      </c>
      <c r="J155" s="8">
        <v>10.5115727943668</v>
      </c>
      <c r="K155" s="8">
        <v>16.25978</v>
      </c>
      <c r="L155" s="8">
        <v>10.3086996078491</v>
      </c>
      <c r="M155" s="8">
        <v>5.79010300448381</v>
      </c>
      <c r="N155" s="8">
        <v>0.088657</v>
      </c>
      <c r="O155" s="14">
        <v>0.980700016021729</v>
      </c>
      <c r="P155" s="14">
        <v>1.5468454429946</v>
      </c>
      <c r="Q155" s="8">
        <v>0.634</v>
      </c>
      <c r="R155" s="14">
        <v>10043.8701171875</v>
      </c>
      <c r="S155" s="14">
        <v>6.738153</v>
      </c>
    </row>
    <row r="156" spans="1:19" ht="12.75">
      <c r="A156" s="13">
        <v>37529</v>
      </c>
      <c r="B156" s="7">
        <v>84970.57584901476</v>
      </c>
      <c r="C156" s="41">
        <v>74.61417374966888</v>
      </c>
      <c r="D156" s="8">
        <v>2025.606</v>
      </c>
      <c r="E156" s="8">
        <v>1817.764</v>
      </c>
      <c r="F156" s="8">
        <v>1811.57</v>
      </c>
      <c r="G156" s="8">
        <v>9383.29</v>
      </c>
      <c r="H156" s="8">
        <v>3324.75</v>
      </c>
      <c r="I156" s="8">
        <v>2769.03</v>
      </c>
      <c r="J156" s="8">
        <v>10.5394103814365</v>
      </c>
      <c r="K156" s="8">
        <v>16.57295</v>
      </c>
      <c r="L156" s="8">
        <v>10.4160995483398</v>
      </c>
      <c r="M156" s="8">
        <v>5.72659278168053</v>
      </c>
      <c r="N156" s="8">
        <v>0.086577</v>
      </c>
      <c r="O156" s="14">
        <v>0.988300025463104</v>
      </c>
      <c r="P156" s="14">
        <v>1.57247422347996</v>
      </c>
      <c r="Q156" s="8">
        <v>0.6285</v>
      </c>
      <c r="R156" s="14">
        <v>9072.2099609375</v>
      </c>
      <c r="S156" s="14">
        <v>6.644616</v>
      </c>
    </row>
    <row r="157" spans="1:19" ht="12.75">
      <c r="A157" s="13">
        <v>37560</v>
      </c>
      <c r="B157" s="7">
        <v>84460.52943359208</v>
      </c>
      <c r="C157" s="41">
        <v>75.75139231655629</v>
      </c>
      <c r="D157" s="8">
        <v>2175.475</v>
      </c>
      <c r="E157" s="8">
        <v>1979.224</v>
      </c>
      <c r="F157" s="8">
        <v>1969</v>
      </c>
      <c r="G157" s="8">
        <v>8640.48</v>
      </c>
      <c r="H157" s="8">
        <v>3521.69</v>
      </c>
      <c r="I157" s="8">
        <v>3152.85</v>
      </c>
      <c r="J157" s="8">
        <v>10.0168632452288</v>
      </c>
      <c r="K157" s="8">
        <v>15.66846</v>
      </c>
      <c r="L157" s="8">
        <v>9.91969966888428</v>
      </c>
      <c r="M157" s="8">
        <v>5.5594349814966</v>
      </c>
      <c r="N157" s="8">
        <v>0.081764</v>
      </c>
      <c r="O157" s="14">
        <v>0.990299999713898</v>
      </c>
      <c r="P157" s="14">
        <v>1.56420793181477</v>
      </c>
      <c r="Q157" s="8">
        <v>0.6331</v>
      </c>
      <c r="R157" s="14">
        <v>9441.25</v>
      </c>
      <c r="S157" s="14">
        <v>6.398568</v>
      </c>
    </row>
    <row r="158" spans="1:19" ht="12.75">
      <c r="A158" s="13">
        <v>37590</v>
      </c>
      <c r="B158" s="7">
        <v>86278.74131681067</v>
      </c>
      <c r="C158" s="41">
        <v>76.00410755364237</v>
      </c>
      <c r="D158" s="8">
        <v>2293.254</v>
      </c>
      <c r="E158" s="8">
        <v>2097.662</v>
      </c>
      <c r="F158" s="8">
        <v>2036.94</v>
      </c>
      <c r="G158" s="8">
        <v>9215.56</v>
      </c>
      <c r="H158" s="8">
        <v>3711.95</v>
      </c>
      <c r="I158" s="8">
        <v>3320.32</v>
      </c>
      <c r="J158" s="8">
        <v>9.26658651475431</v>
      </c>
      <c r="K158" s="8">
        <v>14.41952</v>
      </c>
      <c r="L158" s="8">
        <v>9.21840000152588</v>
      </c>
      <c r="M158" s="8">
        <v>5.20255076519928</v>
      </c>
      <c r="N158" s="8">
        <v>0.07564</v>
      </c>
      <c r="O158" s="14">
        <v>0.994799971580505</v>
      </c>
      <c r="P158" s="14">
        <v>1.55607694211105</v>
      </c>
      <c r="Q158" s="8">
        <v>0.6393</v>
      </c>
      <c r="R158" s="14">
        <v>10069.8701171875</v>
      </c>
      <c r="S158" s="14">
        <v>5.915677</v>
      </c>
    </row>
    <row r="159" spans="1:19" ht="12.75">
      <c r="A159" s="13">
        <v>37621</v>
      </c>
      <c r="B159" s="7">
        <v>83823.21805184535</v>
      </c>
      <c r="C159" s="41">
        <v>76.13046517218542</v>
      </c>
      <c r="D159" s="8">
        <v>2182.57</v>
      </c>
      <c r="E159" s="8">
        <v>1976.524</v>
      </c>
      <c r="F159" s="8">
        <v>1927.07</v>
      </c>
      <c r="G159" s="8">
        <v>8578.95</v>
      </c>
      <c r="H159" s="8">
        <v>3593.69</v>
      </c>
      <c r="I159" s="8">
        <v>2892.63</v>
      </c>
      <c r="J159" s="8">
        <v>8.58052267379151</v>
      </c>
      <c r="K159" s="8">
        <v>13.81467</v>
      </c>
      <c r="L159" s="8">
        <v>9.0044002532959</v>
      </c>
      <c r="M159" s="8">
        <v>4.83172364119258</v>
      </c>
      <c r="N159" s="8">
        <v>0.072306</v>
      </c>
      <c r="O159" s="14">
        <v>1.04939997196198</v>
      </c>
      <c r="P159" s="14">
        <v>1.61000308265211</v>
      </c>
      <c r="Q159" s="8">
        <v>0.6518</v>
      </c>
      <c r="R159" s="14">
        <v>9321.2900390625</v>
      </c>
      <c r="S159" s="14">
        <v>5.431208</v>
      </c>
    </row>
    <row r="160" spans="1:19" ht="12.75">
      <c r="A160" s="13">
        <v>37652</v>
      </c>
      <c r="B160" s="7">
        <v>79658.00341758117</v>
      </c>
      <c r="C160" s="41">
        <v>76.82543207417217</v>
      </c>
      <c r="D160" s="8">
        <v>2116.624</v>
      </c>
      <c r="E160" s="8">
        <v>1926.35</v>
      </c>
      <c r="F160" s="8">
        <v>1745.84</v>
      </c>
      <c r="G160" s="8">
        <v>8339.94</v>
      </c>
      <c r="H160" s="8">
        <v>3450.85</v>
      </c>
      <c r="I160" s="8">
        <v>2747.83</v>
      </c>
      <c r="J160" s="8">
        <v>8.53367470756524</v>
      </c>
      <c r="K160" s="8">
        <v>14.0268</v>
      </c>
      <c r="L160" s="8">
        <v>9.1609001159668</v>
      </c>
      <c r="M160" s="8">
        <v>5.00240267287104</v>
      </c>
      <c r="N160" s="8">
        <v>0.07115</v>
      </c>
      <c r="O160" s="14">
        <v>1.0735000371933</v>
      </c>
      <c r="P160" s="14">
        <v>1.64369930274158</v>
      </c>
      <c r="Q160" s="8">
        <v>0.6531</v>
      </c>
      <c r="R160" s="14">
        <v>9258.9501953125</v>
      </c>
      <c r="S160" s="14">
        <v>5.571646</v>
      </c>
    </row>
    <row r="161" spans="1:19" ht="12.75">
      <c r="A161" s="13">
        <v>37680</v>
      </c>
      <c r="B161" s="7">
        <v>76227.76862759145</v>
      </c>
      <c r="C161" s="41">
        <v>76.76225326490065</v>
      </c>
      <c r="D161" s="8">
        <v>2080.382</v>
      </c>
      <c r="E161" s="8">
        <v>1899.689</v>
      </c>
      <c r="F161" s="8">
        <v>1798.68</v>
      </c>
      <c r="G161" s="8">
        <v>8363.04</v>
      </c>
      <c r="H161" s="8">
        <v>3345.25</v>
      </c>
      <c r="I161" s="8">
        <v>2547.05</v>
      </c>
      <c r="J161" s="8">
        <v>8.06513264438669</v>
      </c>
      <c r="K161" s="8">
        <v>12.70291</v>
      </c>
      <c r="L161" s="8">
        <v>8.69260025024414</v>
      </c>
      <c r="M161" s="8">
        <v>4.89420643939559</v>
      </c>
      <c r="N161" s="8">
        <v>0.068219</v>
      </c>
      <c r="O161" s="14">
        <v>1.07780003547668</v>
      </c>
      <c r="P161" s="14">
        <v>1.57504022638441</v>
      </c>
      <c r="Q161" s="8">
        <v>0.6843</v>
      </c>
      <c r="R161" s="14">
        <v>9122.66015625</v>
      </c>
      <c r="S161" s="14">
        <v>5.413589</v>
      </c>
    </row>
    <row r="162" spans="1:19" ht="12.75">
      <c r="A162" s="13">
        <v>37711</v>
      </c>
      <c r="B162" s="7">
        <v>70181.20290200991</v>
      </c>
      <c r="C162" s="41">
        <v>77.52039897615893</v>
      </c>
      <c r="D162" s="8">
        <v>2074.666</v>
      </c>
      <c r="E162" s="8">
        <v>1919.456</v>
      </c>
      <c r="F162" s="8">
        <v>1791.62</v>
      </c>
      <c r="G162" s="8">
        <v>7972.71</v>
      </c>
      <c r="H162" s="8">
        <v>3438.47</v>
      </c>
      <c r="I162" s="8">
        <v>2423.87</v>
      </c>
      <c r="J162" s="8">
        <v>7.87105907163362</v>
      </c>
      <c r="K162" s="8">
        <v>12.44047</v>
      </c>
      <c r="L162" s="8">
        <v>8.58889961242676</v>
      </c>
      <c r="M162" s="8">
        <v>4.75628519077052</v>
      </c>
      <c r="N162" s="8">
        <v>0.066378</v>
      </c>
      <c r="O162" s="14">
        <v>1.09119999408722</v>
      </c>
      <c r="P162" s="14">
        <v>1.5805330057265</v>
      </c>
      <c r="Q162" s="8">
        <v>0.6904</v>
      </c>
      <c r="R162" s="14">
        <v>8634.4501953125</v>
      </c>
      <c r="S162" s="14">
        <v>5.351006</v>
      </c>
    </row>
    <row r="163" spans="1:19" ht="12.75">
      <c r="A163" s="13">
        <v>37741</v>
      </c>
      <c r="B163" s="7">
        <v>69015.10065243619</v>
      </c>
      <c r="C163" s="42">
        <v>77.77311421324502</v>
      </c>
      <c r="D163" s="8">
        <v>2259.956</v>
      </c>
      <c r="E163" s="8">
        <v>2079.118</v>
      </c>
      <c r="F163" s="8">
        <v>1952.9</v>
      </c>
      <c r="G163" s="8">
        <v>7831.42</v>
      </c>
      <c r="H163" s="8">
        <v>3723.52</v>
      </c>
      <c r="I163" s="8">
        <v>2942.04</v>
      </c>
      <c r="J163" s="8">
        <v>7.27634410336513</v>
      </c>
      <c r="K163" s="8">
        <v>11.62881</v>
      </c>
      <c r="L163" s="8">
        <v>8.12040042877197</v>
      </c>
      <c r="M163" s="8">
        <v>4.55179386255263</v>
      </c>
      <c r="N163" s="8">
        <v>0.061012</v>
      </c>
      <c r="O163" s="14">
        <v>1.11600005626678</v>
      </c>
      <c r="P163" s="14">
        <v>1.59816704835377</v>
      </c>
      <c r="Q163" s="8">
        <v>0.6983</v>
      </c>
      <c r="R163" s="14">
        <v>8717.2197265625</v>
      </c>
      <c r="S163" s="14">
        <v>5.07208</v>
      </c>
    </row>
    <row r="164" spans="1:19" ht="12.75">
      <c r="A164" s="13">
        <v>37772</v>
      </c>
      <c r="B164" s="7">
        <v>78722.75389761849</v>
      </c>
      <c r="C164" s="43">
        <v>77.58357778543045</v>
      </c>
      <c r="D164" s="8">
        <v>2390.22</v>
      </c>
      <c r="E164" s="8">
        <v>2190.718</v>
      </c>
      <c r="F164" s="8">
        <v>2019.61</v>
      </c>
      <c r="G164" s="8">
        <v>8424.51</v>
      </c>
      <c r="H164" s="8">
        <v>3921.94</v>
      </c>
      <c r="I164" s="8">
        <v>2982.68</v>
      </c>
      <c r="J164" s="8">
        <v>8.04718587739889</v>
      </c>
      <c r="K164" s="8">
        <v>13.18626</v>
      </c>
      <c r="L164" s="8">
        <v>9.46510028839111</v>
      </c>
      <c r="M164" s="8">
        <v>5.24411326130492</v>
      </c>
      <c r="N164" s="8">
        <v>0.067284</v>
      </c>
      <c r="O164" s="14">
        <v>1.17620003223419</v>
      </c>
      <c r="P164" s="14">
        <v>1.6386179960185</v>
      </c>
      <c r="Q164" s="8">
        <v>0.7178</v>
      </c>
      <c r="R164" s="14">
        <v>9487.3798828125</v>
      </c>
      <c r="S164" s="14">
        <v>5.860017</v>
      </c>
    </row>
    <row r="165" spans="1:19" ht="12.75">
      <c r="A165" s="13">
        <v>37802</v>
      </c>
      <c r="B165" s="7">
        <v>76977.54672376406</v>
      </c>
      <c r="C165" s="43">
        <v>77.33086254834437</v>
      </c>
      <c r="D165" s="8">
        <v>2432.475</v>
      </c>
      <c r="E165" s="8">
        <v>2220.618</v>
      </c>
      <c r="F165" s="8">
        <v>2014.51</v>
      </c>
      <c r="G165" s="8">
        <v>9083.11</v>
      </c>
      <c r="H165" s="8">
        <v>3947.38</v>
      </c>
      <c r="I165" s="8">
        <v>3220.58</v>
      </c>
      <c r="J165" s="8">
        <v>7.50975291683366</v>
      </c>
      <c r="K165" s="8">
        <v>12.39287</v>
      </c>
      <c r="L165" s="8">
        <v>8.62419986724854</v>
      </c>
      <c r="M165" s="8">
        <v>5.03661750539359</v>
      </c>
      <c r="N165" s="8">
        <v>0.062545</v>
      </c>
      <c r="O165" s="14">
        <v>1.14839994907379</v>
      </c>
      <c r="P165" s="14">
        <v>1.65023697534917</v>
      </c>
      <c r="Q165" s="8">
        <v>0.6959</v>
      </c>
      <c r="R165" s="14">
        <v>9577.1201171875</v>
      </c>
      <c r="S165" s="14">
        <v>5.52727</v>
      </c>
    </row>
    <row r="166" spans="1:19" ht="12.75">
      <c r="A166" s="13">
        <v>37833</v>
      </c>
      <c r="B166" s="7">
        <v>81351.90998485535</v>
      </c>
      <c r="C166" s="43">
        <v>77.33086254834437</v>
      </c>
      <c r="D166" s="8">
        <v>2482.328</v>
      </c>
      <c r="E166" s="8">
        <v>2261.673</v>
      </c>
      <c r="F166" s="8">
        <v>2080.19</v>
      </c>
      <c r="G166" s="8">
        <v>9563.21</v>
      </c>
      <c r="H166" s="8">
        <v>4053.57</v>
      </c>
      <c r="I166" s="8">
        <v>3487.86</v>
      </c>
      <c r="J166" s="8">
        <v>7.41275740644385</v>
      </c>
      <c r="K166" s="8">
        <v>11.91631</v>
      </c>
      <c r="L166" s="8">
        <v>8.34379959106445</v>
      </c>
      <c r="M166" s="8">
        <v>4.80439875193706</v>
      </c>
      <c r="N166" s="8">
        <v>0.061496</v>
      </c>
      <c r="O166" s="14">
        <v>1.12559998035431</v>
      </c>
      <c r="P166" s="14">
        <v>1.60754062577384</v>
      </c>
      <c r="Q166" s="8">
        <v>0.7002</v>
      </c>
      <c r="R166" s="14">
        <v>10134.830078125</v>
      </c>
      <c r="S166" s="14">
        <v>5.263895</v>
      </c>
    </row>
    <row r="167" spans="1:19" ht="12.75">
      <c r="A167" s="13">
        <v>37864</v>
      </c>
      <c r="B167" s="7">
        <v>85529.94977076461</v>
      </c>
      <c r="C167" s="43">
        <v>77.64675659470198</v>
      </c>
      <c r="D167" s="8">
        <v>2536.553</v>
      </c>
      <c r="E167" s="8">
        <v>2307.855</v>
      </c>
      <c r="F167" s="8">
        <v>2097.4</v>
      </c>
      <c r="G167" s="8">
        <v>10343.55</v>
      </c>
      <c r="H167" s="8">
        <v>4146.59</v>
      </c>
      <c r="I167" s="8">
        <v>3484.58</v>
      </c>
      <c r="J167" s="8">
        <v>7.32999321487542</v>
      </c>
      <c r="K167" s="8">
        <v>11.59429</v>
      </c>
      <c r="L167" s="8">
        <v>8.04759979248047</v>
      </c>
      <c r="M167" s="8">
        <v>4.74420777652437</v>
      </c>
      <c r="N167" s="8">
        <v>0.062821</v>
      </c>
      <c r="O167" s="14">
        <v>1.09790003299713</v>
      </c>
      <c r="P167" s="14">
        <v>1.58176054991874</v>
      </c>
      <c r="Q167" s="8">
        <v>0.6941</v>
      </c>
      <c r="R167" s="14">
        <v>10908.990234375</v>
      </c>
      <c r="S167" s="14">
        <v>5.284045</v>
      </c>
    </row>
    <row r="168" spans="1:19" ht="12.75">
      <c r="A168" s="13">
        <v>37894</v>
      </c>
      <c r="B168" s="7">
        <v>83083.30545693816</v>
      </c>
      <c r="C168" s="43">
        <v>77.39404135761589</v>
      </c>
      <c r="D168" s="8">
        <v>2552.643</v>
      </c>
      <c r="E168" s="8">
        <v>2285.296</v>
      </c>
      <c r="F168" s="8">
        <v>2065.95</v>
      </c>
      <c r="G168" s="8">
        <v>10219.05</v>
      </c>
      <c r="H168" s="8">
        <v>4146.65</v>
      </c>
      <c r="I168" s="8">
        <v>3256.78</v>
      </c>
      <c r="J168" s="8">
        <v>6.96470899411866</v>
      </c>
      <c r="K168" s="8">
        <v>11.57241</v>
      </c>
      <c r="L168" s="8">
        <v>8.11110019683838</v>
      </c>
      <c r="M168" s="8">
        <v>4.71411144634345</v>
      </c>
      <c r="N168" s="8">
        <v>0.062346</v>
      </c>
      <c r="O168" s="14">
        <v>1.16460001468658</v>
      </c>
      <c r="P168" s="14">
        <v>1.66157794895227</v>
      </c>
      <c r="Q168" s="8">
        <v>0.7009</v>
      </c>
      <c r="R168" s="14">
        <v>11229.8701171875</v>
      </c>
      <c r="S168" s="14">
        <v>5.161375</v>
      </c>
    </row>
    <row r="169" spans="1:19" ht="12.75">
      <c r="A169" s="13">
        <v>37925</v>
      </c>
      <c r="B169" s="7">
        <v>91208.5322991456</v>
      </c>
      <c r="C169" s="43">
        <v>76.8886108834437</v>
      </c>
      <c r="D169" s="8">
        <v>2704.634</v>
      </c>
      <c r="E169" s="8">
        <v>2413.787</v>
      </c>
      <c r="F169" s="8">
        <v>2167.42</v>
      </c>
      <c r="G169" s="8">
        <v>10559.59</v>
      </c>
      <c r="H169" s="8">
        <v>4386.26</v>
      </c>
      <c r="I169" s="8">
        <v>3655.99</v>
      </c>
      <c r="J169" s="8">
        <v>6.89496754277204</v>
      </c>
      <c r="K169" s="8">
        <v>11.69961</v>
      </c>
      <c r="L169" s="8">
        <v>8.01539993286133</v>
      </c>
      <c r="M169" s="8">
        <v>4.89221199667198</v>
      </c>
      <c r="N169" s="8">
        <v>0.062719</v>
      </c>
      <c r="O169" s="14">
        <v>1.16250002384186</v>
      </c>
      <c r="P169" s="14">
        <v>1.69683256698171</v>
      </c>
      <c r="Q169" s="8">
        <v>0.6851</v>
      </c>
      <c r="R169" s="14">
        <v>12190.099609375</v>
      </c>
      <c r="S169" s="14">
        <v>5.231301</v>
      </c>
    </row>
    <row r="170" spans="1:19" ht="12.75">
      <c r="A170" s="13">
        <v>37955</v>
      </c>
      <c r="B170" s="7">
        <v>91002.34332269813</v>
      </c>
      <c r="C170" s="43">
        <v>76.3200016</v>
      </c>
      <c r="D170" s="8">
        <v>2746.464</v>
      </c>
      <c r="E170" s="8">
        <v>2434.199</v>
      </c>
      <c r="F170" s="8">
        <v>2202.2</v>
      </c>
      <c r="G170" s="8">
        <v>10100.57</v>
      </c>
      <c r="H170" s="8">
        <v>4391.41</v>
      </c>
      <c r="I170" s="8">
        <v>3745.95</v>
      </c>
      <c r="J170" s="8">
        <v>6.38875456668958</v>
      </c>
      <c r="K170" s="8">
        <v>10.98737</v>
      </c>
      <c r="L170" s="8">
        <v>7.65819978713989</v>
      </c>
      <c r="M170" s="8">
        <v>4.62284184123735</v>
      </c>
      <c r="N170" s="8">
        <v>0.058334</v>
      </c>
      <c r="O170" s="14">
        <v>1.19869995117188</v>
      </c>
      <c r="P170" s="14">
        <v>1.71979900322566</v>
      </c>
      <c r="Q170" s="8">
        <v>0.697</v>
      </c>
      <c r="R170" s="14">
        <v>12317.4697265625</v>
      </c>
      <c r="S170" s="14">
        <v>4.915089</v>
      </c>
    </row>
    <row r="171" spans="1:19" ht="12.75">
      <c r="A171" s="13">
        <v>37986</v>
      </c>
      <c r="B171" s="7">
        <v>97305.41208118082</v>
      </c>
      <c r="C171" s="43">
        <v>76.38318040927152</v>
      </c>
      <c r="D171" s="8">
        <v>2919.442</v>
      </c>
      <c r="E171" s="8">
        <v>2560.961</v>
      </c>
      <c r="F171" s="8">
        <v>2271.89</v>
      </c>
      <c r="G171" s="8">
        <v>10676.64</v>
      </c>
      <c r="H171" s="8">
        <v>4650.39</v>
      </c>
      <c r="I171" s="8">
        <v>3965.16</v>
      </c>
      <c r="J171" s="8">
        <v>6.67472685535643</v>
      </c>
      <c r="K171" s="8">
        <v>11.94933</v>
      </c>
      <c r="L171" s="8">
        <v>8.41950035095215</v>
      </c>
      <c r="M171" s="8">
        <v>5.02926954351196</v>
      </c>
      <c r="N171" s="8">
        <v>0.062284</v>
      </c>
      <c r="O171" s="14">
        <v>1.26139998435974</v>
      </c>
      <c r="P171" s="14">
        <v>1.79023563207403</v>
      </c>
      <c r="Q171" s="8">
        <v>0.7046</v>
      </c>
      <c r="R171" s="14">
        <v>12575.9404296875</v>
      </c>
      <c r="S171" s="14">
        <v>5.165338</v>
      </c>
    </row>
    <row r="172" spans="1:19" ht="12.75">
      <c r="A172" s="13">
        <v>38017</v>
      </c>
      <c r="B172" s="7">
        <v>101819.8654602412</v>
      </c>
      <c r="C172" s="43">
        <v>76.95178969271522</v>
      </c>
      <c r="D172" s="8">
        <v>2966.932</v>
      </c>
      <c r="E172" s="8">
        <v>2607.417</v>
      </c>
      <c r="F172" s="8">
        <v>2229.15</v>
      </c>
      <c r="G172" s="8">
        <v>10783.61</v>
      </c>
      <c r="H172" s="8">
        <v>4629.67</v>
      </c>
      <c r="I172" s="8">
        <v>4058.6</v>
      </c>
      <c r="J172" s="8">
        <v>7.07123884769922</v>
      </c>
      <c r="K172" s="8">
        <v>12.87121</v>
      </c>
      <c r="L172" s="8">
        <v>8.78460025787354</v>
      </c>
      <c r="M172" s="8">
        <v>5.38140165701201</v>
      </c>
      <c r="N172" s="8">
        <v>0.066804</v>
      </c>
      <c r="O172" s="14">
        <v>1.24230003356934</v>
      </c>
      <c r="P172" s="14">
        <v>1.82021981668843</v>
      </c>
      <c r="Q172" s="8">
        <v>0.6825</v>
      </c>
      <c r="R172" s="14">
        <v>13289.3701171875</v>
      </c>
      <c r="S172" s="14">
        <v>5.315303</v>
      </c>
    </row>
    <row r="173" spans="1:19" ht="12.75">
      <c r="A173" s="13">
        <v>38046</v>
      </c>
      <c r="B173" s="7">
        <v>102307.2212227534</v>
      </c>
      <c r="C173" s="41">
        <v>77.33086254834437</v>
      </c>
      <c r="D173" s="8">
        <v>3017.675</v>
      </c>
      <c r="E173" s="8">
        <v>2642.769</v>
      </c>
      <c r="F173" s="8">
        <v>2288.05</v>
      </c>
      <c r="G173" s="8">
        <v>11041.92</v>
      </c>
      <c r="H173" s="8">
        <v>4691.95</v>
      </c>
      <c r="I173" s="8">
        <v>4018.16</v>
      </c>
      <c r="J173" s="8">
        <v>6.6515090649434</v>
      </c>
      <c r="K173" s="8">
        <v>12.34429</v>
      </c>
      <c r="L173" s="8">
        <v>8.26449966430664</v>
      </c>
      <c r="M173" s="8">
        <v>5.13195470816745</v>
      </c>
      <c r="N173" s="8">
        <v>0.060878</v>
      </c>
      <c r="O173" s="14">
        <v>1.24249994754791</v>
      </c>
      <c r="P173" s="14">
        <v>1.85586252417794</v>
      </c>
      <c r="Q173" s="8">
        <v>0.6695</v>
      </c>
      <c r="R173" s="14">
        <v>13907.0302734375</v>
      </c>
      <c r="S173" s="14">
        <v>4.957411</v>
      </c>
    </row>
    <row r="174" spans="1:19" ht="12.75">
      <c r="A174" s="13">
        <v>38077</v>
      </c>
      <c r="B174" s="7">
        <v>100882.64284002544</v>
      </c>
      <c r="C174" s="43">
        <v>77.83629302251656</v>
      </c>
      <c r="D174" s="8">
        <v>2998.83</v>
      </c>
      <c r="E174" s="8">
        <v>2602.231</v>
      </c>
      <c r="F174" s="8">
        <v>2252.78</v>
      </c>
      <c r="G174" s="8">
        <v>11715.39</v>
      </c>
      <c r="H174" s="8">
        <v>4649.67</v>
      </c>
      <c r="I174" s="8">
        <v>3856.7</v>
      </c>
      <c r="J174" s="8">
        <v>6.30246586398364</v>
      </c>
      <c r="K174" s="8">
        <v>11.58406</v>
      </c>
      <c r="L174" s="8">
        <v>7.7451000213623</v>
      </c>
      <c r="M174" s="8">
        <v>4.8115177934143</v>
      </c>
      <c r="N174" s="8">
        <v>0.06058</v>
      </c>
      <c r="O174" s="14">
        <v>1.22889995574951</v>
      </c>
      <c r="P174" s="14">
        <v>1.83801961390348</v>
      </c>
      <c r="Q174" s="8">
        <v>0.6686</v>
      </c>
      <c r="R174" s="14">
        <v>12681.669921875</v>
      </c>
      <c r="S174" s="14">
        <v>4.795431</v>
      </c>
    </row>
    <row r="175" spans="1:19" ht="12.75">
      <c r="A175" s="13">
        <v>38107</v>
      </c>
      <c r="B175" s="7">
        <v>98497.16463404466</v>
      </c>
      <c r="C175" s="43">
        <v>77.96265064105961</v>
      </c>
      <c r="D175" s="8">
        <v>2939.076</v>
      </c>
      <c r="E175" s="8">
        <v>2560.867</v>
      </c>
      <c r="F175" s="8">
        <v>2310.58</v>
      </c>
      <c r="G175" s="8">
        <v>11761.79</v>
      </c>
      <c r="H175" s="8">
        <v>4593.99</v>
      </c>
      <c r="I175" s="8">
        <v>3985.21</v>
      </c>
      <c r="J175" s="8">
        <v>6.95595650193317</v>
      </c>
      <c r="K175" s="8">
        <v>12.3355</v>
      </c>
      <c r="L175" s="8">
        <v>8.33880043029785</v>
      </c>
      <c r="M175" s="8">
        <v>5.02367653554051</v>
      </c>
      <c r="N175" s="8">
        <v>0.063035</v>
      </c>
      <c r="O175" s="14">
        <v>1.19879996776581</v>
      </c>
      <c r="P175" s="14">
        <v>1.77337273588318</v>
      </c>
      <c r="Q175" s="8">
        <v>0.676</v>
      </c>
      <c r="R175" s="14">
        <v>11942.9599609375</v>
      </c>
      <c r="S175" s="14">
        <v>5.05811</v>
      </c>
    </row>
    <row r="176" spans="1:19" ht="12.75">
      <c r="A176" s="13">
        <v>38138</v>
      </c>
      <c r="B176" s="7">
        <v>98799.0489727668</v>
      </c>
      <c r="C176" s="43">
        <v>78.02582945033113</v>
      </c>
      <c r="D176" s="8">
        <v>2967.884</v>
      </c>
      <c r="E176" s="8">
        <v>2595.109</v>
      </c>
      <c r="F176" s="8">
        <v>2286.79</v>
      </c>
      <c r="G176" s="8">
        <v>11236.37</v>
      </c>
      <c r="H176" s="8">
        <v>4628.345</v>
      </c>
      <c r="I176" s="8">
        <v>3921.41</v>
      </c>
      <c r="J176" s="8">
        <v>6.51473970360502</v>
      </c>
      <c r="K176" s="8">
        <v>11.94385</v>
      </c>
      <c r="L176" s="8">
        <v>7.95580005645752</v>
      </c>
      <c r="M176" s="8">
        <v>4.64925202301202</v>
      </c>
      <c r="N176" s="8">
        <v>0.058946</v>
      </c>
      <c r="O176" s="14">
        <v>1.22119998931885</v>
      </c>
      <c r="P176" s="14">
        <v>1.83335826926945</v>
      </c>
      <c r="Q176" s="8">
        <v>0.6661</v>
      </c>
      <c r="R176" s="14">
        <v>12198.240234375</v>
      </c>
      <c r="S176" s="14">
        <v>4.774244</v>
      </c>
    </row>
    <row r="177" spans="1:19" ht="12.75">
      <c r="A177" s="13">
        <v>38168</v>
      </c>
      <c r="B177" s="8">
        <v>96117.60572882315</v>
      </c>
      <c r="C177" s="43">
        <v>78.27854468741722</v>
      </c>
      <c r="D177" s="8">
        <v>3030.093</v>
      </c>
      <c r="E177" s="8">
        <v>2644.786</v>
      </c>
      <c r="F177" s="8">
        <v>2309.5</v>
      </c>
      <c r="G177" s="8">
        <v>11858.87</v>
      </c>
      <c r="H177" s="8">
        <v>4810.96</v>
      </c>
      <c r="I177" s="8">
        <v>4052.73</v>
      </c>
      <c r="J177" s="8">
        <v>6.21196719437052</v>
      </c>
      <c r="K177" s="8">
        <v>11.26729</v>
      </c>
      <c r="L177" s="8">
        <v>7.55810022354126</v>
      </c>
      <c r="M177" s="8">
        <v>4.32732170256744</v>
      </c>
      <c r="N177" s="8">
        <v>0.056933</v>
      </c>
      <c r="O177" s="14">
        <v>1.2166999578476</v>
      </c>
      <c r="P177" s="14">
        <v>1.81380442922597</v>
      </c>
      <c r="Q177" s="8">
        <v>0.6708</v>
      </c>
      <c r="R177" s="14">
        <v>12285.75</v>
      </c>
      <c r="S177" s="14">
        <v>4.633176</v>
      </c>
    </row>
    <row r="178" spans="1:19" ht="12.75">
      <c r="A178" s="13">
        <v>38199</v>
      </c>
      <c r="B178" s="8">
        <v>98186.40134418366</v>
      </c>
      <c r="C178" s="43">
        <v>78.53125992450332</v>
      </c>
      <c r="D178" s="8">
        <v>2931.964</v>
      </c>
      <c r="E178" s="8">
        <v>2556.635</v>
      </c>
      <c r="F178" s="8">
        <v>2284.59</v>
      </c>
      <c r="G178" s="8">
        <v>11325.78</v>
      </c>
      <c r="H178" s="8">
        <v>4712.44</v>
      </c>
      <c r="I178" s="8">
        <v>3895.61</v>
      </c>
      <c r="J178" s="8">
        <v>6.267275940991</v>
      </c>
      <c r="K178" s="8">
        <v>11.39677</v>
      </c>
      <c r="L178" s="8">
        <v>7.54580020904541</v>
      </c>
      <c r="M178" s="8">
        <v>4.38913456427972</v>
      </c>
      <c r="N178" s="8">
        <v>0.056234</v>
      </c>
      <c r="O178" s="14">
        <v>1.2039999961853</v>
      </c>
      <c r="P178" s="14">
        <v>1.81845637387532</v>
      </c>
      <c r="Q178" s="8">
        <v>0.6621</v>
      </c>
      <c r="R178" s="14">
        <v>12238.0302734375</v>
      </c>
      <c r="S178" s="14">
        <v>4.71583</v>
      </c>
    </row>
    <row r="179" spans="1:19" ht="12.75">
      <c r="A179" s="13">
        <v>38230</v>
      </c>
      <c r="B179" s="8">
        <v>106774.32019573974</v>
      </c>
      <c r="C179" s="43">
        <v>78.40490230596028</v>
      </c>
      <c r="D179" s="8">
        <v>2946.022</v>
      </c>
      <c r="E179" s="8">
        <v>2566.022</v>
      </c>
      <c r="F179" s="8">
        <v>2325.45</v>
      </c>
      <c r="G179" s="8">
        <v>11081.79</v>
      </c>
      <c r="H179" s="8">
        <v>4759.26</v>
      </c>
      <c r="I179" s="8">
        <v>3785.21</v>
      </c>
      <c r="J179" s="8">
        <v>6.656216897547</v>
      </c>
      <c r="K179" s="8">
        <v>11.97351</v>
      </c>
      <c r="L179" s="8">
        <v>8.08930015563965</v>
      </c>
      <c r="M179" s="8">
        <v>4.70034884476429</v>
      </c>
      <c r="N179" s="8">
        <v>0.060652</v>
      </c>
      <c r="O179" s="14">
        <v>1.21529996395111</v>
      </c>
      <c r="P179" s="14">
        <v>1.79884543790226</v>
      </c>
      <c r="Q179" s="8">
        <v>0.6756</v>
      </c>
      <c r="R179" s="14">
        <v>12850.2802734375</v>
      </c>
      <c r="S179" s="14">
        <v>5.051708</v>
      </c>
    </row>
    <row r="180" spans="1:19" ht="12.75">
      <c r="A180" s="13">
        <v>38260</v>
      </c>
      <c r="B180" s="8">
        <v>112874.15962815461</v>
      </c>
      <c r="C180" s="43">
        <v>78.40490230596028</v>
      </c>
      <c r="D180" s="8">
        <v>3002.696</v>
      </c>
      <c r="E180" s="8">
        <v>2593.047</v>
      </c>
      <c r="F180" s="8">
        <v>2386.89</v>
      </c>
      <c r="G180" s="8">
        <v>10823.57</v>
      </c>
      <c r="H180" s="8">
        <v>4814.5</v>
      </c>
      <c r="I180" s="8">
        <v>3892.9</v>
      </c>
      <c r="J180" s="8">
        <v>6.47495957010173</v>
      </c>
      <c r="K180" s="8">
        <v>11.71605</v>
      </c>
      <c r="L180" s="8">
        <v>8.04189968109131</v>
      </c>
      <c r="M180" s="8">
        <v>4.68997478160722</v>
      </c>
      <c r="N180" s="8">
        <v>0.058748</v>
      </c>
      <c r="O180" s="14">
        <v>1.24199998378754</v>
      </c>
      <c r="P180" s="14">
        <v>1.80944054562565</v>
      </c>
      <c r="Q180" s="8">
        <v>0.6864</v>
      </c>
      <c r="R180" s="14">
        <v>13120.0302734375</v>
      </c>
      <c r="S180" s="14">
        <v>5.116363</v>
      </c>
    </row>
    <row r="181" spans="1:19" ht="12.75">
      <c r="A181" s="13">
        <v>38291</v>
      </c>
      <c r="B181" s="8">
        <v>112181.60143932146</v>
      </c>
      <c r="C181" s="43">
        <v>78.72079635231789</v>
      </c>
      <c r="D181" s="8">
        <v>3076.904</v>
      </c>
      <c r="E181" s="8">
        <v>2632.007</v>
      </c>
      <c r="F181" s="8">
        <v>2416.37</v>
      </c>
      <c r="G181" s="8">
        <v>10771.42</v>
      </c>
      <c r="H181" s="8">
        <v>4967.32</v>
      </c>
      <c r="I181" s="8">
        <v>3960.25</v>
      </c>
      <c r="J181" s="8">
        <v>6.1577830595159</v>
      </c>
      <c r="K181" s="8">
        <v>11.28143</v>
      </c>
      <c r="L181" s="8">
        <v>7.8326997756958</v>
      </c>
      <c r="M181" s="8">
        <v>4.59935408583027</v>
      </c>
      <c r="N181" s="8">
        <v>0.057986</v>
      </c>
      <c r="O181" s="14">
        <v>1.27199995517731</v>
      </c>
      <c r="P181" s="14">
        <v>1.83206101496503</v>
      </c>
      <c r="Q181" s="8">
        <v>0.6943</v>
      </c>
      <c r="R181" s="14">
        <v>13054.66015625</v>
      </c>
      <c r="S181" s="14">
        <v>5.048144</v>
      </c>
    </row>
    <row r="182" spans="1:19" ht="12.75">
      <c r="A182" s="13">
        <v>38321</v>
      </c>
      <c r="B182" s="8">
        <v>120323.59963368015</v>
      </c>
      <c r="C182" s="43">
        <v>79.16304801721856</v>
      </c>
      <c r="D182" s="8">
        <v>3239.895</v>
      </c>
      <c r="E182" s="8">
        <v>2737.501</v>
      </c>
      <c r="F182" s="8">
        <v>2466.81</v>
      </c>
      <c r="G182" s="8">
        <v>10899.25</v>
      </c>
      <c r="H182" s="8">
        <v>5189.56</v>
      </c>
      <c r="I182" s="8">
        <v>4126</v>
      </c>
      <c r="J182" s="8">
        <v>5.79708051600374</v>
      </c>
      <c r="K182" s="8">
        <v>11.0814</v>
      </c>
      <c r="L182" s="8">
        <v>7.70489978790283</v>
      </c>
      <c r="M182" s="8">
        <v>4.49816077796639</v>
      </c>
      <c r="N182" s="8">
        <v>0.056397</v>
      </c>
      <c r="O182" s="14">
        <v>1.32910001277924</v>
      </c>
      <c r="P182" s="14">
        <v>1.91154903671588</v>
      </c>
      <c r="Q182" s="8">
        <v>0.6953</v>
      </c>
      <c r="R182" s="14">
        <v>14060.0498046875</v>
      </c>
      <c r="S182" s="14">
        <v>4.875593</v>
      </c>
    </row>
    <row r="183" spans="1:19" ht="12.75">
      <c r="A183" s="13">
        <v>38352</v>
      </c>
      <c r="B183" s="8">
        <v>122060.9144065222</v>
      </c>
      <c r="C183" s="43">
        <v>78.97351158940398</v>
      </c>
      <c r="D183" s="8">
        <v>3364.558</v>
      </c>
      <c r="E183" s="8">
        <v>2829.753</v>
      </c>
      <c r="F183" s="8">
        <v>2527.41</v>
      </c>
      <c r="G183" s="8">
        <v>11488.76</v>
      </c>
      <c r="H183" s="8">
        <v>5374.91</v>
      </c>
      <c r="I183" s="8">
        <v>4256.08</v>
      </c>
      <c r="J183" s="8">
        <v>5.63356136542124</v>
      </c>
      <c r="K183" s="8">
        <v>10.81749</v>
      </c>
      <c r="L183" s="8">
        <v>7.6577000617981</v>
      </c>
      <c r="M183" s="8">
        <v>4.41620542387153</v>
      </c>
      <c r="N183" s="8">
        <v>0.05498</v>
      </c>
      <c r="O183" s="14">
        <v>1.35930001735687</v>
      </c>
      <c r="P183" s="14">
        <v>1.92018652490433</v>
      </c>
      <c r="Q183" s="8">
        <v>0.7079</v>
      </c>
      <c r="R183" s="14">
        <v>14230.1396484375</v>
      </c>
      <c r="S183" s="14">
        <v>4.702014</v>
      </c>
    </row>
    <row r="184" spans="1:19" ht="12.75">
      <c r="A184" s="13">
        <v>38383</v>
      </c>
      <c r="B184" s="8">
        <v>123714.37241860812</v>
      </c>
      <c r="C184" s="43">
        <v>79.22622682649008</v>
      </c>
      <c r="D184" s="8">
        <v>3289.439</v>
      </c>
      <c r="E184" s="8">
        <v>2760.265</v>
      </c>
      <c r="F184" s="8">
        <v>2548.72</v>
      </c>
      <c r="G184" s="8">
        <v>11387.59</v>
      </c>
      <c r="H184" s="8">
        <v>5245.046</v>
      </c>
      <c r="I184" s="8">
        <v>4254.85</v>
      </c>
      <c r="J184" s="8">
        <v>5.95773264215841</v>
      </c>
      <c r="K184" s="8">
        <v>11.23626</v>
      </c>
      <c r="L184" s="8">
        <v>7.7664999961853</v>
      </c>
      <c r="M184" s="8">
        <v>4.61714507474516</v>
      </c>
      <c r="N184" s="8">
        <v>0.05759</v>
      </c>
      <c r="O184" s="14">
        <v>1.30359995365143</v>
      </c>
      <c r="P184" s="14">
        <v>1.8859952543942</v>
      </c>
      <c r="Q184" s="8">
        <v>0.6912</v>
      </c>
      <c r="R184" s="14">
        <v>13721.6904296875</v>
      </c>
      <c r="S184" s="14">
        <v>4.801842</v>
      </c>
    </row>
    <row r="185" spans="1:19" ht="12.75">
      <c r="A185" s="13">
        <v>38411</v>
      </c>
      <c r="B185" s="8">
        <v>130463.36183428823</v>
      </c>
      <c r="C185" s="43">
        <v>79.3525844450331</v>
      </c>
      <c r="D185" s="8">
        <v>3395.134</v>
      </c>
      <c r="E185" s="8">
        <v>2817.149</v>
      </c>
      <c r="F185" s="8">
        <v>2621.02</v>
      </c>
      <c r="G185" s="8">
        <v>11740.6</v>
      </c>
      <c r="H185" s="8">
        <v>5414.726</v>
      </c>
      <c r="I185" s="8">
        <v>4350.49</v>
      </c>
      <c r="J185" s="8">
        <v>5.79486230760955</v>
      </c>
      <c r="K185" s="8">
        <v>11.15929</v>
      </c>
      <c r="L185" s="8">
        <v>7.69210004806519</v>
      </c>
      <c r="M185" s="8">
        <v>4.60026331415809</v>
      </c>
      <c r="N185" s="8">
        <v>0.05557</v>
      </c>
      <c r="O185" s="14">
        <v>1.32739996910095</v>
      </c>
      <c r="P185" s="14">
        <v>1.92572170000783</v>
      </c>
      <c r="Q185" s="8">
        <v>0.6893</v>
      </c>
      <c r="R185" s="14">
        <v>14195.349609375</v>
      </c>
      <c r="S185" s="14">
        <v>4.714452</v>
      </c>
    </row>
    <row r="186" spans="1:19" ht="12.75">
      <c r="A186" s="13">
        <v>38442</v>
      </c>
      <c r="B186" s="8">
        <v>129322.90988800461</v>
      </c>
      <c r="C186" s="43">
        <v>80.1739089655629</v>
      </c>
      <c r="D186" s="8">
        <v>3330.635</v>
      </c>
      <c r="E186" s="8">
        <v>2766.513</v>
      </c>
      <c r="F186" s="8">
        <v>2600.36</v>
      </c>
      <c r="G186" s="8">
        <v>11668.95</v>
      </c>
      <c r="H186" s="8">
        <v>5367.783</v>
      </c>
      <c r="I186" s="8">
        <v>4348.77</v>
      </c>
      <c r="J186" s="8">
        <v>6.22351324088017</v>
      </c>
      <c r="K186" s="8">
        <v>11.76196</v>
      </c>
      <c r="L186" s="8">
        <v>8.08870029449463</v>
      </c>
      <c r="M186" s="8">
        <v>4.81441608662026</v>
      </c>
      <c r="N186" s="8">
        <v>0.058188</v>
      </c>
      <c r="O186" s="14">
        <v>1.29970002174377</v>
      </c>
      <c r="P186" s="14">
        <v>1.88992303572699</v>
      </c>
      <c r="Q186" s="8">
        <v>0.6877</v>
      </c>
      <c r="R186" s="14">
        <v>13516.8798828125</v>
      </c>
      <c r="S186" s="14">
        <v>5.144175</v>
      </c>
    </row>
    <row r="187" spans="1:19" ht="12.75">
      <c r="A187" s="13">
        <v>38472</v>
      </c>
      <c r="B187" s="8">
        <v>122636.07313029673</v>
      </c>
      <c r="C187" s="43">
        <v>80.61616063046355</v>
      </c>
      <c r="D187" s="8">
        <v>3260.39</v>
      </c>
      <c r="E187" s="8">
        <v>2713.425</v>
      </c>
      <c r="F187" s="8">
        <v>2555.8</v>
      </c>
      <c r="G187" s="8">
        <v>11008.9</v>
      </c>
      <c r="H187" s="8">
        <v>5209.58</v>
      </c>
      <c r="I187" s="8">
        <v>4184.84</v>
      </c>
      <c r="J187" s="8">
        <v>6.08171958337138</v>
      </c>
      <c r="K187" s="8">
        <v>11.61465</v>
      </c>
      <c r="L187" s="8">
        <v>7.85150003433228</v>
      </c>
      <c r="M187" s="8">
        <v>4.74869982993173</v>
      </c>
      <c r="N187" s="8">
        <v>0.05797</v>
      </c>
      <c r="O187" s="14">
        <v>1.29100000858307</v>
      </c>
      <c r="P187" s="14">
        <v>1.90976332900053</v>
      </c>
      <c r="Q187" s="8">
        <v>0.676</v>
      </c>
      <c r="R187" s="14">
        <v>13908.9697265625</v>
      </c>
      <c r="S187" s="14">
        <v>4.846306</v>
      </c>
    </row>
    <row r="188" spans="1:19" ht="12.75">
      <c r="A188" s="13">
        <v>38503</v>
      </c>
      <c r="B188" s="8">
        <v>134705.52737842276</v>
      </c>
      <c r="C188" s="43">
        <v>80.61616063046355</v>
      </c>
      <c r="D188" s="8">
        <v>3320.818</v>
      </c>
      <c r="E188" s="8">
        <v>2798.694</v>
      </c>
      <c r="F188" s="8">
        <v>2650.5</v>
      </c>
      <c r="G188" s="8">
        <v>11276.59</v>
      </c>
      <c r="H188" s="8">
        <v>5349.806</v>
      </c>
      <c r="I188" s="8">
        <v>4460.63</v>
      </c>
      <c r="J188" s="8">
        <v>6.74821825649557</v>
      </c>
      <c r="K188" s="8">
        <v>12.29919</v>
      </c>
      <c r="L188" s="8">
        <v>8.3326997756958</v>
      </c>
      <c r="M188" s="8">
        <v>5.11428207480209</v>
      </c>
      <c r="N188" s="8">
        <v>0.062616</v>
      </c>
      <c r="O188" s="14">
        <v>1.23479998111725</v>
      </c>
      <c r="P188" s="14">
        <v>1.82258297230368</v>
      </c>
      <c r="Q188" s="8">
        <v>0.6775</v>
      </c>
      <c r="R188" s="14">
        <v>13867.0703125</v>
      </c>
      <c r="S188" s="14">
        <v>5.380796</v>
      </c>
    </row>
    <row r="189" spans="1:19" ht="12.75">
      <c r="A189" s="13">
        <v>38533</v>
      </c>
      <c r="B189" s="8">
        <v>138690.20333952957</v>
      </c>
      <c r="C189" s="43">
        <v>80.48980301192051</v>
      </c>
      <c r="D189" s="8">
        <v>3351.019</v>
      </c>
      <c r="E189" s="8">
        <v>2801.817</v>
      </c>
      <c r="F189" s="8">
        <v>2737.98</v>
      </c>
      <c r="G189" s="8">
        <v>11584.01</v>
      </c>
      <c r="H189" s="8">
        <v>5329.774</v>
      </c>
      <c r="I189" s="8">
        <v>4586.28</v>
      </c>
      <c r="J189" s="8">
        <v>6.67332933704395</v>
      </c>
      <c r="K189" s="8">
        <v>11.96239</v>
      </c>
      <c r="L189" s="8">
        <v>8.07940006256104</v>
      </c>
      <c r="M189" s="8">
        <v>5.08714280277843</v>
      </c>
      <c r="N189" s="8">
        <v>0.060226</v>
      </c>
      <c r="O189" s="14">
        <v>1.21070003509521</v>
      </c>
      <c r="P189" s="14">
        <v>1.7925673698379</v>
      </c>
      <c r="Q189" s="8">
        <v>0.6754</v>
      </c>
      <c r="R189" s="14">
        <v>14201.0595703125</v>
      </c>
      <c r="S189" s="14">
        <v>5.448378</v>
      </c>
    </row>
    <row r="190" spans="1:19" ht="12.75">
      <c r="A190" s="13">
        <v>38564</v>
      </c>
      <c r="B190" s="8">
        <v>148635.6151652087</v>
      </c>
      <c r="C190" s="43">
        <v>81.18476991390727</v>
      </c>
      <c r="D190" s="8">
        <v>3468.823</v>
      </c>
      <c r="E190" s="8">
        <v>2905.295</v>
      </c>
      <c r="F190" s="8">
        <v>2830.46</v>
      </c>
      <c r="G190" s="8">
        <v>11899.6</v>
      </c>
      <c r="H190" s="8">
        <v>5596.489</v>
      </c>
      <c r="I190" s="8">
        <v>4886.5</v>
      </c>
      <c r="J190" s="8">
        <v>6.56845333722225</v>
      </c>
      <c r="K190" s="8">
        <v>11.56501</v>
      </c>
      <c r="L190" s="8">
        <v>7.97870016098022</v>
      </c>
      <c r="M190" s="8">
        <v>4.99261649816043</v>
      </c>
      <c r="N190" s="8">
        <v>0.0586</v>
      </c>
      <c r="O190" s="14">
        <v>1.2146999835968</v>
      </c>
      <c r="P190" s="14">
        <v>1.76068997972371</v>
      </c>
      <c r="Q190" s="8">
        <v>0.6899</v>
      </c>
      <c r="R190" s="14">
        <v>14880.98046875</v>
      </c>
      <c r="S190" s="14">
        <v>5.358069</v>
      </c>
    </row>
    <row r="191" spans="1:19" ht="12.75">
      <c r="A191" s="13">
        <v>38595</v>
      </c>
      <c r="B191" s="8">
        <v>151688.00125673247</v>
      </c>
      <c r="C191" s="43">
        <v>81.50066396026489</v>
      </c>
      <c r="D191" s="8">
        <v>3496.581</v>
      </c>
      <c r="E191" s="8">
        <v>2877.584</v>
      </c>
      <c r="F191" s="8">
        <v>2857.82</v>
      </c>
      <c r="G191" s="8">
        <v>12413.6</v>
      </c>
      <c r="H191" s="8">
        <v>5554.312</v>
      </c>
      <c r="I191" s="8">
        <v>4829.69</v>
      </c>
      <c r="J191" s="8">
        <v>6.44613390772974</v>
      </c>
      <c r="K191" s="8">
        <v>11.59418</v>
      </c>
      <c r="L191" s="8">
        <v>7.92810010910034</v>
      </c>
      <c r="M191" s="8">
        <v>4.84217922122326</v>
      </c>
      <c r="N191" s="8">
        <v>0.058005</v>
      </c>
      <c r="O191" s="14">
        <v>1.22990000247955</v>
      </c>
      <c r="P191" s="14">
        <v>1.79862537982926</v>
      </c>
      <c r="Q191" s="8">
        <v>0.6838</v>
      </c>
      <c r="R191" s="14">
        <v>14903.5498046875</v>
      </c>
      <c r="S191" s="14">
        <v>5.426117</v>
      </c>
    </row>
    <row r="192" spans="1:19" ht="12.75">
      <c r="A192" s="13">
        <v>38625</v>
      </c>
      <c r="B192" s="8">
        <v>166824.63984828044</v>
      </c>
      <c r="C192" s="43">
        <v>81.8165580066225</v>
      </c>
      <c r="D192" s="8">
        <v>3588.41</v>
      </c>
      <c r="E192" s="8">
        <v>2900.217</v>
      </c>
      <c r="F192" s="8">
        <v>2959.08</v>
      </c>
      <c r="G192" s="8">
        <v>13574.3</v>
      </c>
      <c r="H192" s="8">
        <v>5692.585</v>
      </c>
      <c r="I192" s="8">
        <v>5044.12</v>
      </c>
      <c r="J192" s="8">
        <v>6.35738562181974</v>
      </c>
      <c r="K192" s="8">
        <v>11.2474</v>
      </c>
      <c r="L192" s="8">
        <v>7.66510009765625</v>
      </c>
      <c r="M192" s="8">
        <v>4.85501664384616</v>
      </c>
      <c r="N192" s="8">
        <v>0.056094</v>
      </c>
      <c r="O192" s="14">
        <v>1.20570003986359</v>
      </c>
      <c r="P192" s="14">
        <v>1.76918563264841</v>
      </c>
      <c r="Q192" s="8">
        <v>0.6815</v>
      </c>
      <c r="R192" s="14">
        <v>15428.51953125</v>
      </c>
      <c r="S192" s="14">
        <v>5.47781</v>
      </c>
    </row>
    <row r="193" spans="1:19" ht="12.75">
      <c r="A193" s="13">
        <v>38656</v>
      </c>
      <c r="B193" s="8">
        <v>162863.6410902106</v>
      </c>
      <c r="C193" s="43">
        <v>81.879736815894</v>
      </c>
      <c r="D193" s="8">
        <v>3502.063</v>
      </c>
      <c r="E193" s="8">
        <v>2851.217</v>
      </c>
      <c r="F193" s="8">
        <v>2874.07</v>
      </c>
      <c r="G193" s="8">
        <v>13606.5</v>
      </c>
      <c r="H193" s="8">
        <v>5600.428</v>
      </c>
      <c r="I193" s="8">
        <v>4929.07</v>
      </c>
      <c r="J193" s="8">
        <v>6.70045039373997</v>
      </c>
      <c r="K193" s="8">
        <v>11.86196</v>
      </c>
      <c r="L193" s="8">
        <v>8.02579975128174</v>
      </c>
      <c r="M193" s="8">
        <v>5.00642507679894</v>
      </c>
      <c r="N193" s="8">
        <v>0.057564</v>
      </c>
      <c r="O193" s="14">
        <v>1.19780004024506</v>
      </c>
      <c r="P193" s="14">
        <v>1.77032231261095</v>
      </c>
      <c r="Q193" s="8">
        <v>0.6766</v>
      </c>
      <c r="R193" s="14">
        <v>14386.3701171875</v>
      </c>
      <c r="S193" s="14">
        <v>5.680776</v>
      </c>
    </row>
    <row r="194" spans="1:19" ht="12.75">
      <c r="A194" s="13">
        <v>38686</v>
      </c>
      <c r="B194" s="8">
        <v>166351.09578753985</v>
      </c>
      <c r="C194" s="43">
        <v>81.81655800662249</v>
      </c>
      <c r="D194" s="8">
        <v>3620.657</v>
      </c>
      <c r="E194" s="8">
        <v>2957.474</v>
      </c>
      <c r="F194" s="8">
        <v>2944.85</v>
      </c>
      <c r="G194" s="8">
        <v>14872.15</v>
      </c>
      <c r="H194" s="8">
        <v>5844.128</v>
      </c>
      <c r="I194" s="8">
        <v>5193.4</v>
      </c>
      <c r="J194" s="8">
        <v>6.45703601760686</v>
      </c>
      <c r="K194" s="8">
        <v>11.17141</v>
      </c>
      <c r="L194" s="8">
        <v>7.6121997833252</v>
      </c>
      <c r="M194" s="8">
        <v>4.77883081351638</v>
      </c>
      <c r="N194" s="8">
        <v>0.053961</v>
      </c>
      <c r="O194" s="14">
        <v>1.17890000343323</v>
      </c>
      <c r="P194" s="14">
        <v>1.73011447258331</v>
      </c>
      <c r="Q194" s="8">
        <v>0.6814</v>
      </c>
      <c r="R194" s="14">
        <v>14937.1396484375</v>
      </c>
      <c r="S194" s="14">
        <v>5.525296</v>
      </c>
    </row>
    <row r="195" spans="1:19" ht="12.75">
      <c r="A195" s="13">
        <v>38717</v>
      </c>
      <c r="B195" s="8">
        <v>179736.6079044741</v>
      </c>
      <c r="C195" s="43">
        <v>81.81655800662249</v>
      </c>
      <c r="D195" s="8">
        <v>3701.795</v>
      </c>
      <c r="E195" s="8">
        <v>2957.759</v>
      </c>
      <c r="F195" s="8">
        <v>3052.73</v>
      </c>
      <c r="G195" s="8">
        <v>16111.43</v>
      </c>
      <c r="H195" s="8">
        <v>5884.792</v>
      </c>
      <c r="I195" s="8">
        <v>5408.26</v>
      </c>
      <c r="J195" s="8">
        <v>6.34223454963325</v>
      </c>
      <c r="K195" s="8">
        <v>10.88823</v>
      </c>
      <c r="L195" s="8">
        <v>7.48129987716675</v>
      </c>
      <c r="M195" s="8">
        <v>4.65254955896271</v>
      </c>
      <c r="N195" s="8">
        <v>0.053736</v>
      </c>
      <c r="O195" s="14">
        <v>1.17960000038147</v>
      </c>
      <c r="P195" s="14">
        <v>1.71678068986456</v>
      </c>
      <c r="Q195" s="8">
        <v>0.6871</v>
      </c>
      <c r="R195" s="14">
        <v>14876.4296875</v>
      </c>
      <c r="S195" s="14">
        <v>5.429494</v>
      </c>
    </row>
    <row r="196" spans="1:19" ht="12.75">
      <c r="A196" s="13">
        <v>38748</v>
      </c>
      <c r="B196" s="8">
        <v>196340.2465341914</v>
      </c>
      <c r="C196" s="43">
        <v>82.3851672900662</v>
      </c>
      <c r="D196" s="8">
        <v>3867.814</v>
      </c>
      <c r="E196" s="8">
        <v>3035.479</v>
      </c>
      <c r="F196" s="8">
        <v>3130.73</v>
      </c>
      <c r="G196" s="8">
        <v>16649.82</v>
      </c>
      <c r="H196" s="8">
        <v>6032.029</v>
      </c>
      <c r="I196" s="8">
        <v>5674.15</v>
      </c>
      <c r="J196" s="8">
        <v>6.08655185152352</v>
      </c>
      <c r="K196" s="8">
        <v>10.81806</v>
      </c>
      <c r="L196" s="8">
        <v>7.39090013504028</v>
      </c>
      <c r="M196" s="8">
        <v>4.60406177466718</v>
      </c>
      <c r="N196" s="8">
        <v>0.051993</v>
      </c>
      <c r="O196" s="14">
        <v>1.21430003643036</v>
      </c>
      <c r="P196" s="14">
        <v>1.77737124323668</v>
      </c>
      <c r="Q196" s="8">
        <v>0.6832</v>
      </c>
      <c r="R196" s="14">
        <v>15753.1396484375</v>
      </c>
      <c r="S196" s="14">
        <v>5.323706</v>
      </c>
    </row>
    <row r="197" spans="1:19" ht="12.75">
      <c r="A197" s="13">
        <v>38776</v>
      </c>
      <c r="B197" s="8">
        <v>190013.50057267168</v>
      </c>
      <c r="C197" s="43">
        <v>82.44834609933773</v>
      </c>
      <c r="D197" s="8">
        <v>3863.679</v>
      </c>
      <c r="E197" s="8">
        <v>3042.321</v>
      </c>
      <c r="F197" s="8">
        <v>3157.3</v>
      </c>
      <c r="G197" s="8">
        <v>16205.43</v>
      </c>
      <c r="H197" s="8">
        <v>6111.72</v>
      </c>
      <c r="I197" s="8">
        <v>5796.04</v>
      </c>
      <c r="J197" s="8">
        <v>6.1689172590721</v>
      </c>
      <c r="K197" s="8">
        <v>10.80376</v>
      </c>
      <c r="L197" s="8">
        <v>7.35519981384277</v>
      </c>
      <c r="M197" s="8">
        <v>4.58267895728044</v>
      </c>
      <c r="N197" s="8">
        <v>0.053263</v>
      </c>
      <c r="O197" s="14">
        <v>1.19229996204376</v>
      </c>
      <c r="P197" s="14">
        <v>1.75132186515955</v>
      </c>
      <c r="Q197" s="8">
        <v>0.6808</v>
      </c>
      <c r="R197" s="14">
        <v>15918.48046875</v>
      </c>
      <c r="S197" s="14">
        <v>5.42139</v>
      </c>
    </row>
    <row r="198" spans="1:19" ht="12.75">
      <c r="A198" s="13">
        <v>38807</v>
      </c>
      <c r="B198" s="8">
        <v>203554.88760959977</v>
      </c>
      <c r="C198" s="43">
        <v>82.89059776423838</v>
      </c>
      <c r="D198" s="8">
        <v>3950.381</v>
      </c>
      <c r="E198" s="8">
        <v>3079.329</v>
      </c>
      <c r="F198" s="8">
        <v>3276.16</v>
      </c>
      <c r="G198" s="8">
        <v>17059.66</v>
      </c>
      <c r="H198" s="8">
        <v>6140.538</v>
      </c>
      <c r="I198" s="8">
        <v>5970.08</v>
      </c>
      <c r="J198" s="8">
        <v>6.16427064390848</v>
      </c>
      <c r="K198" s="8">
        <v>10.69227</v>
      </c>
      <c r="L198" s="8">
        <v>7.46000003814697</v>
      </c>
      <c r="M198" s="8">
        <v>4.39573380933693</v>
      </c>
      <c r="N198" s="8">
        <v>0.052246</v>
      </c>
      <c r="O198" s="14">
        <v>1.21019995212555</v>
      </c>
      <c r="P198" s="14">
        <v>1.73455627218195</v>
      </c>
      <c r="Q198" s="8">
        <v>0.6977</v>
      </c>
      <c r="R198" s="14">
        <v>15805.0400390625</v>
      </c>
      <c r="S198" s="14">
        <v>5.284034</v>
      </c>
    </row>
    <row r="199" spans="1:19" ht="12.75">
      <c r="A199" s="13">
        <v>38837</v>
      </c>
      <c r="B199" s="8">
        <v>212160.56436343363</v>
      </c>
      <c r="C199" s="43">
        <v>83.26967061986754</v>
      </c>
      <c r="D199" s="8">
        <v>4072.426</v>
      </c>
      <c r="E199" s="8">
        <v>3119.901</v>
      </c>
      <c r="F199" s="8">
        <v>3313.89</v>
      </c>
      <c r="G199" s="8">
        <v>16906.23</v>
      </c>
      <c r="H199" s="8">
        <v>6282.924</v>
      </c>
      <c r="I199" s="8">
        <v>6009.89</v>
      </c>
      <c r="J199" s="8">
        <v>6.05573176055818</v>
      </c>
      <c r="K199" s="8">
        <v>11.00693</v>
      </c>
      <c r="L199" s="8">
        <v>7.62779998779297</v>
      </c>
      <c r="M199" s="8">
        <v>4.59450667911655</v>
      </c>
      <c r="N199" s="8">
        <v>0.053025</v>
      </c>
      <c r="O199" s="14">
        <v>1.25960004329681</v>
      </c>
      <c r="P199" s="14">
        <v>1.81760463130658</v>
      </c>
      <c r="Q199" s="8">
        <v>0.693</v>
      </c>
      <c r="R199" s="14">
        <v>16661.30078125</v>
      </c>
      <c r="S199" s="14">
        <v>5.404038</v>
      </c>
    </row>
    <row r="200" spans="1:19" ht="12.75">
      <c r="A200" s="13">
        <v>38868</v>
      </c>
      <c r="B200" s="8">
        <v>206495.7935368242</v>
      </c>
      <c r="C200" s="43">
        <v>83.77510109403971</v>
      </c>
      <c r="D200" s="8">
        <v>3936.964</v>
      </c>
      <c r="E200" s="8">
        <v>3028.859</v>
      </c>
      <c r="F200" s="8">
        <v>3160.84</v>
      </c>
      <c r="G200" s="8">
        <v>15467.33</v>
      </c>
      <c r="H200" s="8">
        <v>6279.659</v>
      </c>
      <c r="I200" s="8">
        <v>5692.86</v>
      </c>
      <c r="J200" s="8">
        <v>6.69723633981728</v>
      </c>
      <c r="K200" s="8">
        <v>12.53293</v>
      </c>
      <c r="L200" s="8">
        <v>8.60260009765625</v>
      </c>
      <c r="M200" s="8">
        <v>5.04758544014163</v>
      </c>
      <c r="N200" s="8">
        <v>0.05974</v>
      </c>
      <c r="O200" s="14">
        <v>1.28450000286102</v>
      </c>
      <c r="P200" s="14">
        <v>1.87135782316611</v>
      </c>
      <c r="Q200" s="8">
        <v>0.6864</v>
      </c>
      <c r="R200" s="14">
        <v>15857.8896484375</v>
      </c>
      <c r="S200" s="14">
        <v>6.083445</v>
      </c>
    </row>
    <row r="201" spans="1:19" ht="12.75">
      <c r="A201" s="13">
        <v>38898</v>
      </c>
      <c r="B201" s="8">
        <v>213458.86432996413</v>
      </c>
      <c r="C201" s="43">
        <v>84.40688918675494</v>
      </c>
      <c r="D201" s="8">
        <v>3937.433</v>
      </c>
      <c r="E201" s="8">
        <v>3032.137</v>
      </c>
      <c r="F201" s="8">
        <v>3230.01</v>
      </c>
      <c r="G201" s="8">
        <v>15505.18</v>
      </c>
      <c r="H201" s="8">
        <v>6425.897</v>
      </c>
      <c r="I201" s="8">
        <v>5683.31</v>
      </c>
      <c r="J201" s="8">
        <v>7.13146201379703</v>
      </c>
      <c r="K201" s="8">
        <v>13.18918</v>
      </c>
      <c r="L201" s="8">
        <v>9.11900043487549</v>
      </c>
      <c r="M201" s="8">
        <v>5.29835603938679</v>
      </c>
      <c r="N201" s="8">
        <v>0.062387</v>
      </c>
      <c r="O201" s="14">
        <v>1.27869999408722</v>
      </c>
      <c r="P201" s="14">
        <v>1.84943594125641</v>
      </c>
      <c r="Q201" s="8">
        <v>0.6914</v>
      </c>
      <c r="R201" s="14">
        <v>16267.6201171875</v>
      </c>
      <c r="S201" s="14">
        <v>6.412799</v>
      </c>
    </row>
    <row r="202" spans="1:19" ht="12.75">
      <c r="A202" s="13">
        <v>38929</v>
      </c>
      <c r="B202" s="8">
        <v>210344.32558046814</v>
      </c>
      <c r="C202" s="43">
        <v>85.22821370728475</v>
      </c>
      <c r="D202" s="8">
        <v>3962.861</v>
      </c>
      <c r="E202" s="8">
        <v>3050.163</v>
      </c>
      <c r="F202" s="8">
        <v>3284.82</v>
      </c>
      <c r="G202" s="8">
        <v>15456.81</v>
      </c>
      <c r="H202" s="8">
        <v>6251.674</v>
      </c>
      <c r="I202" s="8">
        <v>5681.97</v>
      </c>
      <c r="J202" s="8">
        <v>6.93354761920999</v>
      </c>
      <c r="K202" s="8">
        <v>12.94499</v>
      </c>
      <c r="L202" s="8">
        <v>8.847900390625</v>
      </c>
      <c r="M202" s="8">
        <v>5.31277785556135</v>
      </c>
      <c r="N202" s="8">
        <v>0.060587</v>
      </c>
      <c r="O202" s="14">
        <v>1.27610003948212</v>
      </c>
      <c r="P202" s="14">
        <v>1.86700812672497</v>
      </c>
      <c r="Q202" s="8">
        <v>0.6835</v>
      </c>
      <c r="R202" s="14">
        <v>16971.33984375</v>
      </c>
      <c r="S202" s="14">
        <v>6.134152</v>
      </c>
    </row>
    <row r="203" spans="1:19" ht="12.75">
      <c r="A203" s="13">
        <v>38960</v>
      </c>
      <c r="B203" s="8">
        <v>221793.23979899866</v>
      </c>
      <c r="C203" s="43">
        <v>85.9231806092715</v>
      </c>
      <c r="D203" s="8">
        <v>4067.754</v>
      </c>
      <c r="E203" s="8">
        <v>3121.107</v>
      </c>
      <c r="F203" s="8">
        <v>3294.88</v>
      </c>
      <c r="G203" s="8">
        <v>16140.76</v>
      </c>
      <c r="H203" s="8">
        <v>6308.541</v>
      </c>
      <c r="I203" s="8">
        <v>5859.57</v>
      </c>
      <c r="J203" s="8">
        <v>7.21031294488116</v>
      </c>
      <c r="K203" s="8">
        <v>13.71352</v>
      </c>
      <c r="L203" s="8">
        <v>9.22920036315918</v>
      </c>
      <c r="M203" s="8">
        <v>5.50569712720057</v>
      </c>
      <c r="N203" s="8">
        <v>0.061474</v>
      </c>
      <c r="O203" s="14">
        <v>1.27999997138977</v>
      </c>
      <c r="P203" s="14">
        <v>1.90193166880789</v>
      </c>
      <c r="Q203" s="8">
        <v>0.673</v>
      </c>
      <c r="R203" s="14">
        <v>17392.26953125</v>
      </c>
      <c r="S203" s="14">
        <v>6.497149</v>
      </c>
    </row>
    <row r="204" spans="1:19" ht="12.75">
      <c r="A204" s="13">
        <v>38990</v>
      </c>
      <c r="B204" s="8">
        <v>226978.54726410826</v>
      </c>
      <c r="C204" s="43">
        <v>86.11271703708607</v>
      </c>
      <c r="D204" s="8">
        <v>4117.429</v>
      </c>
      <c r="E204" s="8">
        <v>3200.745</v>
      </c>
      <c r="F204" s="8">
        <v>3329.41</v>
      </c>
      <c r="G204" s="8">
        <v>16127.58</v>
      </c>
      <c r="H204" s="8">
        <v>6426.956</v>
      </c>
      <c r="I204" s="8">
        <v>6004.33</v>
      </c>
      <c r="J204" s="8">
        <v>7.76783963471595</v>
      </c>
      <c r="K204" s="8">
        <v>14.50944</v>
      </c>
      <c r="L204" s="8">
        <v>9.84029960632324</v>
      </c>
      <c r="M204" s="8">
        <v>5.79693647222806</v>
      </c>
      <c r="N204" s="8">
        <v>0.065795</v>
      </c>
      <c r="O204" s="14">
        <v>1.2668000459671</v>
      </c>
      <c r="P204" s="14">
        <v>1.86788562939235</v>
      </c>
      <c r="Q204" s="8">
        <v>0.6782</v>
      </c>
      <c r="R204" s="14">
        <v>17543.05078125</v>
      </c>
      <c r="S204" s="14">
        <v>6.963133</v>
      </c>
    </row>
    <row r="205" spans="1:19" ht="12.75">
      <c r="A205" s="13">
        <v>39021</v>
      </c>
      <c r="B205" s="8">
        <v>237357.0545953397</v>
      </c>
      <c r="C205" s="43">
        <v>86.30225346490063</v>
      </c>
      <c r="D205" s="8">
        <v>4269.391</v>
      </c>
      <c r="E205" s="8">
        <v>3304.319</v>
      </c>
      <c r="F205" s="8">
        <v>3425.52</v>
      </c>
      <c r="G205" s="8">
        <v>16399.39</v>
      </c>
      <c r="H205" s="8">
        <v>6721.968</v>
      </c>
      <c r="I205" s="8">
        <v>6268.92</v>
      </c>
      <c r="J205" s="8">
        <v>7.38193400172351</v>
      </c>
      <c r="K205" s="8">
        <v>14.07995</v>
      </c>
      <c r="L205" s="8">
        <v>9.42230033874512</v>
      </c>
      <c r="M205" s="8">
        <v>5.71256236371771</v>
      </c>
      <c r="N205" s="8">
        <v>0.063012</v>
      </c>
      <c r="O205" s="14">
        <v>1.27639997005463</v>
      </c>
      <c r="P205" s="14">
        <v>1.90735200844583</v>
      </c>
      <c r="Q205" s="8">
        <v>0.6692</v>
      </c>
      <c r="R205" s="14">
        <v>18324.349609375</v>
      </c>
      <c r="S205" s="14">
        <v>6.588561</v>
      </c>
    </row>
    <row r="206" spans="1:191" ht="12.75">
      <c r="A206" s="13">
        <v>39051</v>
      </c>
      <c r="B206" s="8">
        <v>243706.4912097699</v>
      </c>
      <c r="C206" s="43">
        <v>86.23907465562911</v>
      </c>
      <c r="D206" s="8">
        <v>4376.153</v>
      </c>
      <c r="E206" s="8">
        <v>3365.397</v>
      </c>
      <c r="F206" s="8">
        <v>3394.62</v>
      </c>
      <c r="G206" s="8">
        <v>16274.33</v>
      </c>
      <c r="H206" s="8">
        <v>6808.094</v>
      </c>
      <c r="I206" s="8">
        <v>6309.19</v>
      </c>
      <c r="J206" s="8">
        <v>7.17591993984859</v>
      </c>
      <c r="K206" s="8">
        <v>14.11754</v>
      </c>
      <c r="L206" s="8">
        <v>9.51239967346191</v>
      </c>
      <c r="M206" s="8">
        <v>5.66517745577805</v>
      </c>
      <c r="N206" s="8">
        <v>0.062048</v>
      </c>
      <c r="O206" s="14">
        <v>1.32560002803802</v>
      </c>
      <c r="P206" s="14">
        <v>1.96734942794402</v>
      </c>
      <c r="Q206" s="8">
        <v>0.6738</v>
      </c>
      <c r="R206" s="14">
        <v>18960.48046875</v>
      </c>
      <c r="S206" s="14">
        <v>6.284204</v>
      </c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</row>
    <row r="207" spans="1:191" s="16" customFormat="1" ht="12.75">
      <c r="A207" s="13">
        <v>39082</v>
      </c>
      <c r="B207" s="15">
        <v>253839.34755949222</v>
      </c>
      <c r="C207" s="44">
        <v>86.55496870198672</v>
      </c>
      <c r="D207" s="15">
        <v>4466.298</v>
      </c>
      <c r="E207" s="8">
        <v>3411.651</v>
      </c>
      <c r="F207" s="15">
        <v>3493.12</v>
      </c>
      <c r="G207" s="15">
        <v>17225.83</v>
      </c>
      <c r="H207" s="15">
        <v>6809.355</v>
      </c>
      <c r="I207" s="15">
        <v>6596.92</v>
      </c>
      <c r="J207" s="15">
        <v>7.0505042597412</v>
      </c>
      <c r="K207" s="15">
        <v>13.80065</v>
      </c>
      <c r="L207" s="15">
        <v>9.29749965667725</v>
      </c>
      <c r="M207" s="15">
        <v>5.55738181624369</v>
      </c>
      <c r="N207" s="8">
        <v>0.059173</v>
      </c>
      <c r="O207" s="14">
        <v>1.31869995594025</v>
      </c>
      <c r="P207" s="14">
        <v>1.95739944314732</v>
      </c>
      <c r="Q207" s="8">
        <v>0.6737</v>
      </c>
      <c r="R207" s="14">
        <v>19964.720703125</v>
      </c>
      <c r="S207" s="14">
        <v>6.058977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</row>
    <row r="208" spans="1:19" ht="12.75">
      <c r="A208" s="13">
        <v>39113</v>
      </c>
      <c r="B208" s="8">
        <v>259506.09148635474</v>
      </c>
      <c r="C208" s="44">
        <v>87.31311441324499</v>
      </c>
      <c r="D208" s="8">
        <v>4519.915</v>
      </c>
      <c r="E208" s="8">
        <v>3462.484</v>
      </c>
      <c r="F208" s="8">
        <v>3484.18</v>
      </c>
      <c r="G208" s="8">
        <v>17383.42</v>
      </c>
      <c r="H208" s="8">
        <v>7010.853</v>
      </c>
      <c r="I208" s="8">
        <v>6789.11</v>
      </c>
      <c r="J208" s="8">
        <v>7.25348252581691</v>
      </c>
      <c r="K208" s="8">
        <v>14.19777</v>
      </c>
      <c r="L208" s="8">
        <v>9.42590045928955</v>
      </c>
      <c r="M208" s="8">
        <v>5.61868163594993</v>
      </c>
      <c r="N208" s="8">
        <v>0.059968</v>
      </c>
      <c r="O208" s="14">
        <v>1.29949998855591</v>
      </c>
      <c r="P208" s="14">
        <v>1.95737302882265</v>
      </c>
      <c r="Q208" s="8">
        <v>0.6639</v>
      </c>
      <c r="R208" s="14">
        <v>20106.419921875</v>
      </c>
      <c r="S208" s="14">
        <v>6.145456</v>
      </c>
    </row>
    <row r="209" spans="1:19" ht="12.75">
      <c r="A209" s="13">
        <v>39141</v>
      </c>
      <c r="B209" s="8">
        <v>263401.97793607274</v>
      </c>
      <c r="C209" s="43">
        <v>87.18675679470195</v>
      </c>
      <c r="D209" s="8">
        <v>4498.258</v>
      </c>
      <c r="E209" s="8">
        <v>3393.331</v>
      </c>
      <c r="F209" s="8">
        <v>3476.72</v>
      </c>
      <c r="G209" s="8">
        <v>17604.12</v>
      </c>
      <c r="H209" s="8">
        <v>6989.935</v>
      </c>
      <c r="I209" s="8">
        <v>6715.44</v>
      </c>
      <c r="J209" s="8">
        <v>7.27305109277741</v>
      </c>
      <c r="K209" s="8">
        <v>14.25263</v>
      </c>
      <c r="L209" s="8">
        <v>9.60770034790039</v>
      </c>
      <c r="M209" s="8">
        <v>5.73080856608891</v>
      </c>
      <c r="N209" s="8">
        <v>0.061386</v>
      </c>
      <c r="O209" s="14">
        <v>1.32099997997284</v>
      </c>
      <c r="P209" s="14">
        <v>1.9596499268183</v>
      </c>
      <c r="Q209" s="8">
        <v>0.6741</v>
      </c>
      <c r="R209" s="14">
        <v>19651.509765625</v>
      </c>
      <c r="S209" s="14">
        <v>6.202918</v>
      </c>
    </row>
    <row r="210" spans="1:19" ht="12.75">
      <c r="A210" s="13">
        <v>39172</v>
      </c>
      <c r="B210" s="8">
        <v>280191.0879895801</v>
      </c>
      <c r="C210" s="43">
        <v>87.94490250596023</v>
      </c>
      <c r="D210" s="8">
        <v>4582.512</v>
      </c>
      <c r="E210" s="8">
        <v>3430.411</v>
      </c>
      <c r="F210" s="8">
        <v>3581.39</v>
      </c>
      <c r="G210" s="8">
        <v>17287.65</v>
      </c>
      <c r="H210" s="8">
        <v>7062.925</v>
      </c>
      <c r="I210" s="8">
        <v>6917.03</v>
      </c>
      <c r="J210" s="8">
        <v>7.25217877990475</v>
      </c>
      <c r="K210" s="8">
        <v>14.2244</v>
      </c>
      <c r="L210" s="8">
        <v>9.65410041809082</v>
      </c>
      <c r="M210" s="8">
        <v>5.85878177045548</v>
      </c>
      <c r="N210" s="8">
        <v>0.061422</v>
      </c>
      <c r="O210" s="14">
        <v>1.33120000362396</v>
      </c>
      <c r="P210" s="14">
        <v>1.96139687930546</v>
      </c>
      <c r="Q210" s="8">
        <v>0.6787</v>
      </c>
      <c r="R210" s="14">
        <v>19800.9296875</v>
      </c>
      <c r="S210" s="14">
        <v>6.28645</v>
      </c>
    </row>
    <row r="211" spans="1:19" ht="12.75">
      <c r="A211" s="13">
        <v>39202</v>
      </c>
      <c r="B211" s="8">
        <v>289938.2032398241</v>
      </c>
      <c r="C211" s="43">
        <v>89.08212107284766</v>
      </c>
      <c r="D211" s="8">
        <v>4787.317</v>
      </c>
      <c r="E211" s="8">
        <v>3581.62</v>
      </c>
      <c r="F211" s="8">
        <v>3669.6</v>
      </c>
      <c r="G211" s="8">
        <v>17400.41</v>
      </c>
      <c r="H211" s="8">
        <v>7420.304</v>
      </c>
      <c r="I211" s="8">
        <v>7408.87</v>
      </c>
      <c r="J211" s="8">
        <v>7.03722427446073</v>
      </c>
      <c r="K211" s="8">
        <v>14.07135</v>
      </c>
      <c r="L211" s="8">
        <v>9.60369968414307</v>
      </c>
      <c r="M211" s="8">
        <v>5.85698564450333</v>
      </c>
      <c r="N211" s="8">
        <v>0.058884</v>
      </c>
      <c r="O211" s="14">
        <v>1.36469995975494</v>
      </c>
      <c r="P211" s="14">
        <v>1.99956036662315</v>
      </c>
      <c r="Q211" s="8">
        <v>0.6825</v>
      </c>
      <c r="R211" s="14">
        <v>20318.98046875</v>
      </c>
      <c r="S211" s="14">
        <v>6.367235</v>
      </c>
    </row>
    <row r="212" spans="1:19" ht="12.75">
      <c r="A212" s="13">
        <v>39233</v>
      </c>
      <c r="B212" s="8">
        <v>295009.0708902547</v>
      </c>
      <c r="C212" s="41">
        <v>89.58755154701984</v>
      </c>
      <c r="D212" s="8">
        <v>4926.19</v>
      </c>
      <c r="E212" s="8">
        <v>3704.829</v>
      </c>
      <c r="F212" s="8">
        <v>3780.47</v>
      </c>
      <c r="G212" s="8">
        <v>17875.75</v>
      </c>
      <c r="H212" s="8">
        <v>7720.161</v>
      </c>
      <c r="I212" s="8">
        <v>7883.04</v>
      </c>
      <c r="J212" s="8">
        <v>7.11570148513317</v>
      </c>
      <c r="K212" s="8">
        <v>14.07555</v>
      </c>
      <c r="L212" s="8">
        <v>9.57559967041016</v>
      </c>
      <c r="M212" s="8">
        <v>5.88941478130642</v>
      </c>
      <c r="N212" s="8">
        <v>0.058416</v>
      </c>
      <c r="O212" s="14">
        <v>1.34570002555847</v>
      </c>
      <c r="P212" s="14">
        <v>1.97809794331995</v>
      </c>
      <c r="Q212" s="8">
        <v>0.6803</v>
      </c>
      <c r="R212" s="14">
        <v>20634.470703125</v>
      </c>
      <c r="S212" s="14">
        <v>6.655731</v>
      </c>
    </row>
    <row r="213" spans="1:19" ht="12.75">
      <c r="A213" s="13">
        <v>39263</v>
      </c>
      <c r="B213" s="8">
        <v>292206.2819807463</v>
      </c>
      <c r="C213" s="41">
        <v>90.34569725827812</v>
      </c>
      <c r="D213" s="8">
        <v>4889.921</v>
      </c>
      <c r="E213" s="8">
        <v>3642.417</v>
      </c>
      <c r="F213" s="8">
        <v>3782.68</v>
      </c>
      <c r="G213" s="8">
        <v>18138.36</v>
      </c>
      <c r="H213" s="8">
        <v>7507.35</v>
      </c>
      <c r="I213" s="8">
        <v>8007.32</v>
      </c>
      <c r="J213" s="8">
        <v>7.05227722405212</v>
      </c>
      <c r="K213" s="8">
        <v>14.1475</v>
      </c>
      <c r="L213" s="8">
        <v>9.5241003036499</v>
      </c>
      <c r="M213" s="8">
        <v>5.98285090601382</v>
      </c>
      <c r="N213" s="8">
        <v>0.057104</v>
      </c>
      <c r="O213" s="14">
        <v>1.35049998760223</v>
      </c>
      <c r="P213" s="14">
        <v>2.00609026296343</v>
      </c>
      <c r="Q213" s="8">
        <v>0.6732</v>
      </c>
      <c r="R213" s="14">
        <v>21772.73046875</v>
      </c>
      <c r="S213" s="14">
        <v>6.62915</v>
      </c>
    </row>
    <row r="214" spans="1:19" ht="12.75">
      <c r="A214" s="13">
        <v>39294</v>
      </c>
      <c r="B214" s="8">
        <v>295005.12468974857</v>
      </c>
      <c r="C214" s="41">
        <v>91.23020058807946</v>
      </c>
      <c r="D214" s="8">
        <v>4782.624</v>
      </c>
      <c r="E214" s="8">
        <v>3528.896</v>
      </c>
      <c r="F214" s="8">
        <v>3642.23</v>
      </c>
      <c r="G214" s="8">
        <v>17248.89</v>
      </c>
      <c r="H214" s="8">
        <v>7369.323</v>
      </c>
      <c r="I214" s="8">
        <v>7584.14</v>
      </c>
      <c r="J214" s="8">
        <v>7.10310094815299</v>
      </c>
      <c r="K214" s="8">
        <v>14.43407</v>
      </c>
      <c r="L214" s="8">
        <v>9.72307968139648</v>
      </c>
      <c r="M214" s="8">
        <v>6.08597765316441</v>
      </c>
      <c r="N214" s="8">
        <v>0.059657</v>
      </c>
      <c r="O214" s="14">
        <v>1.36884999275208</v>
      </c>
      <c r="P214" s="14">
        <v>2.03208043415245</v>
      </c>
      <c r="Q214" s="8">
        <v>0.67362</v>
      </c>
      <c r="R214" s="14">
        <v>23184.939453125</v>
      </c>
      <c r="S214" s="14">
        <v>6.652399</v>
      </c>
    </row>
    <row r="215" spans="1:19" ht="12.75">
      <c r="A215" s="13">
        <v>39325</v>
      </c>
      <c r="B215" s="8">
        <v>296989.0769942264</v>
      </c>
      <c r="C215" s="41">
        <v>91.67245225298012</v>
      </c>
      <c r="D215" s="8">
        <v>4781.074</v>
      </c>
      <c r="E215" s="8">
        <v>3580.215</v>
      </c>
      <c r="F215" s="8">
        <v>3634.82</v>
      </c>
      <c r="G215" s="8">
        <v>16569.09</v>
      </c>
      <c r="H215" s="8">
        <v>7377.903</v>
      </c>
      <c r="I215" s="8">
        <v>7638.17</v>
      </c>
      <c r="J215" s="8">
        <v>7.17250661739437</v>
      </c>
      <c r="K215" s="8">
        <v>14.46759</v>
      </c>
      <c r="L215" s="8">
        <v>9.77791976928711</v>
      </c>
      <c r="M215" s="8">
        <v>5.83519498246485</v>
      </c>
      <c r="N215" s="8">
        <v>0.061877</v>
      </c>
      <c r="O215" s="14">
        <v>1.36325001716614</v>
      </c>
      <c r="P215" s="14">
        <v>2.0170896934186</v>
      </c>
      <c r="Q215" s="8">
        <v>0.67585</v>
      </c>
      <c r="R215" s="14">
        <v>23984.140625</v>
      </c>
      <c r="S215" s="14">
        <v>6.780287</v>
      </c>
    </row>
    <row r="216" spans="1:19" ht="12.75">
      <c r="A216" s="13">
        <v>39355</v>
      </c>
      <c r="B216" s="8">
        <v>311820.8715966725</v>
      </c>
      <c r="C216" s="41">
        <v>92.30424034569536</v>
      </c>
      <c r="D216" s="8">
        <v>5010.068</v>
      </c>
      <c r="E216" s="8">
        <v>3712.848</v>
      </c>
      <c r="F216" s="8">
        <v>3734.4</v>
      </c>
      <c r="G216" s="8">
        <v>16785.69</v>
      </c>
      <c r="H216" s="8">
        <v>7567.747</v>
      </c>
      <c r="I216" s="8">
        <v>7861.51</v>
      </c>
      <c r="J216" s="8">
        <v>6.89675477304468</v>
      </c>
      <c r="K216" s="8">
        <v>14.05129</v>
      </c>
      <c r="L216" s="8">
        <v>9.80821990966797</v>
      </c>
      <c r="M216" s="8">
        <v>6.10328281739943</v>
      </c>
      <c r="N216" s="8">
        <v>0.059964</v>
      </c>
      <c r="O216" s="14">
        <v>1.42215001583099</v>
      </c>
      <c r="P216" s="14">
        <v>2.03737665442746</v>
      </c>
      <c r="Q216" s="8">
        <v>0.69803</v>
      </c>
      <c r="R216" s="14">
        <v>27142.470703125</v>
      </c>
      <c r="S216" s="14">
        <v>6.940482</v>
      </c>
    </row>
    <row r="217" spans="1:19" ht="12.75">
      <c r="A217" s="13">
        <v>39386</v>
      </c>
      <c r="B217" s="8">
        <v>326769.0791140508</v>
      </c>
      <c r="C217" s="41">
        <v>93.12556486622518</v>
      </c>
      <c r="D217" s="8">
        <v>5164.824</v>
      </c>
      <c r="E217" s="8">
        <v>3771.095</v>
      </c>
      <c r="F217" s="8">
        <v>3889.16</v>
      </c>
      <c r="G217" s="8">
        <v>16737.63</v>
      </c>
      <c r="H217" s="8">
        <v>7720.982</v>
      </c>
      <c r="I217" s="8">
        <v>8019.22</v>
      </c>
      <c r="J217" s="8">
        <v>6.53948515596167</v>
      </c>
      <c r="K217" s="8">
        <v>13.5848</v>
      </c>
      <c r="L217" s="8">
        <v>9.46100044250488</v>
      </c>
      <c r="M217" s="8">
        <v>6.0604315667777</v>
      </c>
      <c r="N217" s="8">
        <v>0.056724</v>
      </c>
      <c r="O217" s="8">
        <v>1.44675004482269</v>
      </c>
      <c r="P217" s="8">
        <v>2.07735064518923</v>
      </c>
      <c r="Q217" s="8">
        <v>0.69644</v>
      </c>
      <c r="R217" s="14">
        <v>31352.580078125</v>
      </c>
      <c r="S217" s="14">
        <v>6.885084</v>
      </c>
    </row>
    <row r="218" spans="1:19" ht="12.75">
      <c r="A218" s="13">
        <v>39416</v>
      </c>
      <c r="B218" s="8">
        <v>316343.21737674525</v>
      </c>
      <c r="C218" s="41">
        <v>93.50463772185431</v>
      </c>
      <c r="D218" s="8">
        <v>4956.048</v>
      </c>
      <c r="E218" s="8">
        <v>3611.713</v>
      </c>
      <c r="F218" s="8">
        <v>3733.64</v>
      </c>
      <c r="G218" s="8">
        <v>15680.67</v>
      </c>
      <c r="H218" s="8">
        <v>7475.49</v>
      </c>
      <c r="I218" s="8">
        <v>7870.52</v>
      </c>
      <c r="J218" s="8">
        <v>6.79777804740856</v>
      </c>
      <c r="K218" s="8">
        <v>13.97721</v>
      </c>
      <c r="L218" s="8">
        <v>9.97805023193359</v>
      </c>
      <c r="M218" s="8">
        <v>6.01196000193355</v>
      </c>
      <c r="N218" s="8">
        <v>0.061282</v>
      </c>
      <c r="O218" s="8">
        <v>1.46783995628357</v>
      </c>
      <c r="P218" s="8">
        <v>2.05614382129494</v>
      </c>
      <c r="Q218" s="8">
        <v>0.71388</v>
      </c>
      <c r="R218" s="14">
        <v>28643.609375</v>
      </c>
      <c r="S218" s="14">
        <v>6.800511</v>
      </c>
    </row>
    <row r="219" spans="1:191" ht="12.75">
      <c r="A219" s="13">
        <v>39447</v>
      </c>
      <c r="B219" s="8">
        <v>302562.09865906724</v>
      </c>
      <c r="C219" s="41">
        <v>94.32596224238412</v>
      </c>
      <c r="D219" s="8">
        <v>4893.542</v>
      </c>
      <c r="E219" s="8">
        <v>3585.456</v>
      </c>
      <c r="F219" s="8">
        <v>3750.38</v>
      </c>
      <c r="G219" s="8">
        <v>15307.78</v>
      </c>
      <c r="H219" s="8">
        <v>7414.289</v>
      </c>
      <c r="I219" s="8">
        <v>8067.32</v>
      </c>
      <c r="J219" s="8">
        <v>6.83435628041894</v>
      </c>
      <c r="K219" s="8">
        <v>13.6046</v>
      </c>
      <c r="L219" s="8">
        <v>9.9921703338623</v>
      </c>
      <c r="M219" s="8">
        <v>6.00090707623271</v>
      </c>
      <c r="N219" s="8">
        <v>0.061177</v>
      </c>
      <c r="O219" s="8">
        <v>1.46204996109009</v>
      </c>
      <c r="P219" s="8">
        <v>1.99061900632363</v>
      </c>
      <c r="Q219" s="8">
        <v>0.73447</v>
      </c>
      <c r="R219" s="14">
        <v>27812.650390625</v>
      </c>
      <c r="S219" s="14">
        <v>6.924725</v>
      </c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24"/>
      <c r="FQ219" s="24"/>
      <c r="FR219" s="24"/>
      <c r="FS219" s="24"/>
      <c r="FT219" s="24"/>
      <c r="FU219" s="24"/>
      <c r="FV219" s="24"/>
      <c r="FW219" s="24"/>
      <c r="FX219" s="24"/>
      <c r="FY219" s="24"/>
      <c r="FZ219" s="24"/>
      <c r="GA219" s="24"/>
      <c r="GB219" s="24"/>
      <c r="GC219" s="24"/>
      <c r="GD219" s="24"/>
      <c r="GE219" s="24"/>
      <c r="GF219" s="24"/>
      <c r="GG219" s="24"/>
      <c r="GH219" s="24"/>
      <c r="GI219" s="24"/>
    </row>
    <row r="220" spans="1:191" s="24" customFormat="1" ht="12.75">
      <c r="A220" s="13">
        <v>39478</v>
      </c>
      <c r="B220" s="8">
        <v>285591.463382276</v>
      </c>
      <c r="C220" s="32">
        <v>95.400002</v>
      </c>
      <c r="D220" s="8">
        <v>4520.671</v>
      </c>
      <c r="E220" s="8">
        <v>3369.574</v>
      </c>
      <c r="F220" s="8">
        <v>3416.67</v>
      </c>
      <c r="G220" s="8">
        <v>13592.47</v>
      </c>
      <c r="H220" s="8">
        <v>7247.473</v>
      </c>
      <c r="I220" s="8">
        <v>6851.75</v>
      </c>
      <c r="J220" s="8">
        <v>7.49876382559245</v>
      </c>
      <c r="K220" s="8">
        <v>14.90751</v>
      </c>
      <c r="L220" s="8">
        <v>11.1026697158813</v>
      </c>
      <c r="M220" s="8">
        <v>6.69190291188053</v>
      </c>
      <c r="N220" s="8">
        <v>0.070527</v>
      </c>
      <c r="O220" s="8">
        <v>1.4805999994278</v>
      </c>
      <c r="P220" s="8">
        <v>1.98799631889674</v>
      </c>
      <c r="Q220" s="8">
        <v>0.74477</v>
      </c>
      <c r="R220" s="14">
        <v>23455.740234375</v>
      </c>
      <c r="S220" s="14">
        <v>7.437778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</row>
    <row r="221" spans="1:19" ht="12.75">
      <c r="A221" s="13">
        <v>39507</v>
      </c>
      <c r="B221" s="29">
        <v>321154.6223438951</v>
      </c>
      <c r="C221" s="32">
        <v>96</v>
      </c>
      <c r="D221" s="14">
        <v>4496.694</v>
      </c>
      <c r="E221" s="8">
        <v>3258.662</v>
      </c>
      <c r="F221" s="14">
        <v>3432.64</v>
      </c>
      <c r="G221" s="14">
        <v>13603.02</v>
      </c>
      <c r="H221" s="14">
        <v>6996.037</v>
      </c>
      <c r="I221" s="14">
        <v>6748.13</v>
      </c>
      <c r="J221" s="30">
        <v>7.76617329929919</v>
      </c>
      <c r="K221" s="30">
        <v>15.4486</v>
      </c>
      <c r="L221" s="30">
        <v>11.7897500991821</v>
      </c>
      <c r="M221" s="30">
        <v>7.26448444277428</v>
      </c>
      <c r="N221" s="8">
        <v>0.074599</v>
      </c>
      <c r="O221" s="30">
        <v>1.51809000968933</v>
      </c>
      <c r="P221" s="30">
        <v>1.9892159297703</v>
      </c>
      <c r="Q221" s="8">
        <v>0.76316</v>
      </c>
      <c r="R221" s="14">
        <v>24331.669921875</v>
      </c>
      <c r="S221" s="14">
        <v>7.929507</v>
      </c>
    </row>
    <row r="222" spans="1:19" ht="12.75">
      <c r="A222" s="13">
        <v>39538</v>
      </c>
      <c r="B222" s="8">
        <v>311390.73574149987</v>
      </c>
      <c r="C222" s="32">
        <v>97.400002</v>
      </c>
      <c r="D222" s="8">
        <v>4455.804</v>
      </c>
      <c r="E222" s="8">
        <v>3243.498</v>
      </c>
      <c r="F222" s="8">
        <v>3357.1</v>
      </c>
      <c r="G222" s="8">
        <v>12525.54</v>
      </c>
      <c r="H222" s="8">
        <v>7121.169</v>
      </c>
      <c r="I222" s="8">
        <v>6534.97</v>
      </c>
      <c r="J222" s="8">
        <v>8.12649533529041</v>
      </c>
      <c r="K222" s="8">
        <v>16.15167</v>
      </c>
      <c r="L222" s="8">
        <v>12.8769197463989</v>
      </c>
      <c r="M222" s="8">
        <v>7.41830716252242</v>
      </c>
      <c r="N222" s="8">
        <v>0.081645</v>
      </c>
      <c r="O222" s="8">
        <v>1.58456003665924</v>
      </c>
      <c r="P222" s="8">
        <v>1.98753225547796</v>
      </c>
      <c r="Q222" s="8">
        <v>0.79725</v>
      </c>
      <c r="R222" s="14">
        <v>22849.19921875</v>
      </c>
      <c r="S222" s="14">
        <v>7.920213</v>
      </c>
    </row>
    <row r="223" spans="1:19" ht="12.75">
      <c r="A223" s="13">
        <v>39568</v>
      </c>
      <c r="B223" s="8">
        <v>324447.7266662954</v>
      </c>
      <c r="C223" s="32">
        <v>98</v>
      </c>
      <c r="D223" s="8">
        <v>4693.577</v>
      </c>
      <c r="E223" s="8">
        <v>3400.671</v>
      </c>
      <c r="F223" s="8">
        <v>3593.84</v>
      </c>
      <c r="G223" s="8">
        <v>13849.99</v>
      </c>
      <c r="H223" s="8">
        <v>7559.28</v>
      </c>
      <c r="I223" s="8">
        <v>6948.82</v>
      </c>
      <c r="J223" s="8">
        <v>7.54801816569149</v>
      </c>
      <c r="K223" s="8">
        <v>14.94932</v>
      </c>
      <c r="L223" s="8">
        <v>11.7515096664429</v>
      </c>
      <c r="M223" s="8">
        <v>7.1128586497426</v>
      </c>
      <c r="N223" s="8">
        <v>0.072223</v>
      </c>
      <c r="O223" s="8">
        <v>1.55690002441406</v>
      </c>
      <c r="P223" s="8">
        <v>1.98056201198599</v>
      </c>
      <c r="Q223" s="8">
        <v>0.78609</v>
      </c>
      <c r="R223" s="14">
        <v>25755.349609375</v>
      </c>
      <c r="S223" s="14">
        <v>7.494824</v>
      </c>
    </row>
    <row r="224" spans="1:19" ht="12.75">
      <c r="A224" s="13">
        <v>39599</v>
      </c>
      <c r="B224" s="8">
        <v>336530.992616193</v>
      </c>
      <c r="C224" s="32">
        <v>98.699997</v>
      </c>
      <c r="D224" s="8">
        <v>4770.994</v>
      </c>
      <c r="E224" s="8">
        <v>3443.163</v>
      </c>
      <c r="F224" s="8">
        <v>3587.58</v>
      </c>
      <c r="G224" s="8">
        <v>14338.54</v>
      </c>
      <c r="H224" s="8">
        <v>7690.143</v>
      </c>
      <c r="I224" s="8">
        <v>7096.79</v>
      </c>
      <c r="J224" s="8">
        <v>7.63769285480651</v>
      </c>
      <c r="K224" s="8">
        <v>15.09357</v>
      </c>
      <c r="L224" s="8">
        <v>11.8692798614502</v>
      </c>
      <c r="M224" s="8">
        <v>7.28216890387807</v>
      </c>
      <c r="N224" s="8">
        <v>0.07235</v>
      </c>
      <c r="O224" s="8">
        <v>1.55403995513916</v>
      </c>
      <c r="P224" s="8">
        <v>1.97619467566297</v>
      </c>
      <c r="Q224" s="8">
        <v>0.78638</v>
      </c>
      <c r="R224" s="14">
        <v>24533.119140625</v>
      </c>
      <c r="S224" s="14">
        <v>7.686113</v>
      </c>
    </row>
    <row r="225" spans="1:19" ht="12.75">
      <c r="A225" s="13">
        <v>39629</v>
      </c>
      <c r="B225" s="8">
        <v>321857.04603399365</v>
      </c>
      <c r="C225" s="32">
        <v>100.099998</v>
      </c>
      <c r="D225" s="8">
        <v>4392.172</v>
      </c>
      <c r="E225" s="8">
        <v>3151.979</v>
      </c>
      <c r="F225" s="8">
        <v>3344.64</v>
      </c>
      <c r="G225" s="8">
        <v>13481.38</v>
      </c>
      <c r="H225" s="8">
        <v>7101.542</v>
      </c>
      <c r="I225" s="8">
        <v>6418.32</v>
      </c>
      <c r="J225" s="8">
        <v>7.82818620268606</v>
      </c>
      <c r="K225" s="8">
        <v>15.57944</v>
      </c>
      <c r="L225" s="8">
        <v>12.3336200714111</v>
      </c>
      <c r="M225" s="8">
        <v>7.51230049404121</v>
      </c>
      <c r="N225" s="8">
        <v>0.073847</v>
      </c>
      <c r="O225" s="8">
        <v>1.57553994655609</v>
      </c>
      <c r="P225" s="8">
        <v>1.99017245412556</v>
      </c>
      <c r="Q225" s="8">
        <v>0.79166</v>
      </c>
      <c r="R225" s="14">
        <v>22102.009765625</v>
      </c>
      <c r="S225" s="14">
        <v>7.715891</v>
      </c>
    </row>
    <row r="226" spans="1:19" ht="12.75">
      <c r="A226" s="13">
        <v>39660</v>
      </c>
      <c r="B226" s="8">
        <v>293800.54698523966</v>
      </c>
      <c r="C226" s="32">
        <v>101.400002</v>
      </c>
      <c r="D226" s="8">
        <v>4285.969</v>
      </c>
      <c r="E226" s="8">
        <v>3124.558</v>
      </c>
      <c r="F226" s="8">
        <v>3221.09</v>
      </c>
      <c r="G226" s="8">
        <v>13376.81</v>
      </c>
      <c r="H226" s="8">
        <v>7069.345</v>
      </c>
      <c r="I226" s="8">
        <v>6479.56</v>
      </c>
      <c r="J226" s="8">
        <v>7.30377773292016</v>
      </c>
      <c r="K226" s="8">
        <v>14.46818</v>
      </c>
      <c r="L226" s="8">
        <v>11.3957195281982</v>
      </c>
      <c r="M226" s="8">
        <v>6.86952616233154</v>
      </c>
      <c r="N226" s="8">
        <v>0.067574</v>
      </c>
      <c r="O226" s="8">
        <v>1.56025004386902</v>
      </c>
      <c r="P226" s="8">
        <v>1.98091779532126</v>
      </c>
      <c r="Q226" s="8">
        <v>0.78764</v>
      </c>
      <c r="R226" s="14">
        <v>22731.099609375</v>
      </c>
      <c r="S226" s="14">
        <v>7.121791</v>
      </c>
    </row>
    <row r="227" spans="1:19" ht="12.75">
      <c r="A227" s="13">
        <v>39691</v>
      </c>
      <c r="B227" s="8">
        <v>294718.0386029246</v>
      </c>
      <c r="C227" s="32">
        <v>102</v>
      </c>
      <c r="D227" s="8">
        <v>4227.712</v>
      </c>
      <c r="E227" s="8">
        <v>3168.351</v>
      </c>
      <c r="F227" s="8">
        <v>3377.75</v>
      </c>
      <c r="G227" s="8">
        <v>13072.87</v>
      </c>
      <c r="H227" s="8">
        <v>7135.336</v>
      </c>
      <c r="I227" s="8">
        <v>6422.3</v>
      </c>
      <c r="J227" s="8">
        <v>7.68527743194241</v>
      </c>
      <c r="K227" s="8">
        <v>14.01768</v>
      </c>
      <c r="L227" s="8">
        <v>11.3146495819092</v>
      </c>
      <c r="M227" s="8">
        <v>6.6185732972948</v>
      </c>
      <c r="N227" s="8">
        <v>0.070815</v>
      </c>
      <c r="O227" s="8">
        <v>1.47224998474121</v>
      </c>
      <c r="P227" s="8">
        <v>1.82396525197597</v>
      </c>
      <c r="Q227" s="8">
        <v>0.80717</v>
      </c>
      <c r="R227" s="14">
        <v>21261.890625</v>
      </c>
      <c r="S227" s="14">
        <v>7.251307</v>
      </c>
    </row>
    <row r="228" spans="1:19" ht="12.75">
      <c r="A228" s="13">
        <v>39721</v>
      </c>
      <c r="B228" s="8">
        <v>255698.99454802572</v>
      </c>
      <c r="C228" s="32">
        <v>102.599998</v>
      </c>
      <c r="D228" s="8">
        <v>3726.688</v>
      </c>
      <c r="E228" s="8">
        <v>2885.215</v>
      </c>
      <c r="F228" s="8">
        <v>2943.26</v>
      </c>
      <c r="G228" s="8">
        <v>11259.86</v>
      </c>
      <c r="H228" s="8">
        <v>6574.668</v>
      </c>
      <c r="I228" s="8">
        <v>5831.02</v>
      </c>
      <c r="J228" s="8">
        <v>8.2806605891272</v>
      </c>
      <c r="K228" s="8">
        <v>14.75976</v>
      </c>
      <c r="L228" s="8">
        <v>11.6314296722412</v>
      </c>
      <c r="M228" s="8">
        <v>6.53179550312527</v>
      </c>
      <c r="N228" s="8">
        <v>0.077998</v>
      </c>
      <c r="O228" s="8">
        <v>1.40464997291565</v>
      </c>
      <c r="P228" s="8">
        <v>1.78243763749136</v>
      </c>
      <c r="Q228" s="8">
        <v>0.78805</v>
      </c>
      <c r="R228" s="14">
        <v>18016.2109375</v>
      </c>
      <c r="S228" s="14">
        <v>7.788452</v>
      </c>
    </row>
    <row r="229" spans="1:19" ht="12.75">
      <c r="A229" s="13">
        <v>39752</v>
      </c>
      <c r="B229" s="8">
        <v>225918.99242820125</v>
      </c>
      <c r="C229" s="32">
        <v>102.800003</v>
      </c>
      <c r="D229" s="8">
        <v>3021.073</v>
      </c>
      <c r="E229" s="8">
        <v>2399.842</v>
      </c>
      <c r="F229" s="8">
        <v>2632.77</v>
      </c>
      <c r="G229" s="8">
        <v>8576.98</v>
      </c>
      <c r="H229" s="8">
        <v>5650.359</v>
      </c>
      <c r="I229" s="8">
        <v>4987.97</v>
      </c>
      <c r="J229" s="8">
        <v>9.85002971653937</v>
      </c>
      <c r="K229" s="8">
        <v>15.9151</v>
      </c>
      <c r="L229" s="8">
        <v>12.4903297424316</v>
      </c>
      <c r="M229" s="8">
        <v>6.49854320566205</v>
      </c>
      <c r="N229" s="8">
        <v>0.100153</v>
      </c>
      <c r="O229" s="8">
        <v>1.26804995536804</v>
      </c>
      <c r="P229" s="8">
        <v>1.61574131913999</v>
      </c>
      <c r="Q229" s="8">
        <v>0.78481</v>
      </c>
      <c r="R229" s="14">
        <v>13968.669921875</v>
      </c>
      <c r="S229" s="14">
        <v>8.101345</v>
      </c>
    </row>
    <row r="230" spans="1:19" ht="12.75">
      <c r="A230" s="13">
        <v>39782</v>
      </c>
      <c r="B230" s="8">
        <v>228787.88019618808</v>
      </c>
      <c r="C230" s="32">
        <v>102.900002</v>
      </c>
      <c r="D230" s="8">
        <v>2827.607</v>
      </c>
      <c r="E230" s="8">
        <v>2226.112</v>
      </c>
      <c r="F230" s="8">
        <v>2596.43</v>
      </c>
      <c r="G230" s="8">
        <v>8512.27</v>
      </c>
      <c r="H230" s="8">
        <v>5370.277</v>
      </c>
      <c r="I230" s="8">
        <v>4669.44</v>
      </c>
      <c r="J230" s="8">
        <v>10.065095278649</v>
      </c>
      <c r="K230" s="8">
        <v>15.44441</v>
      </c>
      <c r="L230" s="8">
        <v>12.7715997695923</v>
      </c>
      <c r="M230" s="8">
        <v>6.5543448190635</v>
      </c>
      <c r="N230" s="8">
        <v>0.105675</v>
      </c>
      <c r="O230" s="8">
        <v>1.26890003681183</v>
      </c>
      <c r="P230" s="8">
        <v>1.53445236259466</v>
      </c>
      <c r="Q230" s="8">
        <v>0.82694</v>
      </c>
      <c r="R230" s="14">
        <v>13888.240234375</v>
      </c>
      <c r="S230" s="14">
        <v>8.109158</v>
      </c>
    </row>
    <row r="231" spans="1:19" ht="12.75">
      <c r="A231" s="13">
        <v>39813</v>
      </c>
      <c r="B231" s="8">
        <v>232262.50974187223</v>
      </c>
      <c r="C231" s="35">
        <v>102.699997</v>
      </c>
      <c r="D231" s="8">
        <v>2919.783</v>
      </c>
      <c r="E231" s="8">
        <v>2248.36</v>
      </c>
      <c r="F231" s="8">
        <v>2687.91</v>
      </c>
      <c r="G231" s="8">
        <v>8859.56</v>
      </c>
      <c r="H231" s="8">
        <v>5342.919</v>
      </c>
      <c r="I231" s="8">
        <v>4810.2</v>
      </c>
      <c r="J231" s="8">
        <v>9.24497630264691</v>
      </c>
      <c r="K231" s="8">
        <v>13.29215</v>
      </c>
      <c r="L231" s="8">
        <v>12.8509798049927</v>
      </c>
      <c r="M231" s="8">
        <v>6.44563258115036</v>
      </c>
      <c r="N231" s="8">
        <v>0.101986</v>
      </c>
      <c r="O231" s="8">
        <v>1.3900500535965</v>
      </c>
      <c r="P231" s="8">
        <v>1.4377696453474</v>
      </c>
      <c r="Q231" s="8">
        <v>0.96681</v>
      </c>
      <c r="R231" s="14">
        <v>14387.48046875</v>
      </c>
      <c r="S231" s="14">
        <v>7.488872</v>
      </c>
    </row>
    <row r="232" spans="1:19" ht="12.75">
      <c r="A232" s="13">
        <v>39844</v>
      </c>
      <c r="B232" s="8">
        <v>222392.0757258103</v>
      </c>
      <c r="C232" s="35">
        <v>103.099998</v>
      </c>
      <c r="D232" s="8">
        <v>2664.847</v>
      </c>
      <c r="E232" s="8">
        <v>2058.418</v>
      </c>
      <c r="F232" s="8">
        <v>2517.18</v>
      </c>
      <c r="G232" s="8">
        <v>7994.05</v>
      </c>
      <c r="H232" s="8">
        <v>4851.547</v>
      </c>
      <c r="I232" s="8">
        <v>4338.35</v>
      </c>
      <c r="J232" s="31">
        <v>10.2025144938328</v>
      </c>
      <c r="K232" s="31">
        <v>14.70887</v>
      </c>
      <c r="L232" s="8">
        <v>13.0744199752808</v>
      </c>
      <c r="M232" s="8">
        <v>6.48780554172991</v>
      </c>
      <c r="N232" s="8">
        <v>0.113601</v>
      </c>
      <c r="O232" s="8">
        <v>1.28148996829987</v>
      </c>
      <c r="P232" s="8">
        <v>1.44169060785632</v>
      </c>
      <c r="Q232" s="8">
        <v>0.88888</v>
      </c>
      <c r="R232" s="14">
        <v>13278.2099609375</v>
      </c>
      <c r="S232" s="14">
        <v>8.228857</v>
      </c>
    </row>
    <row r="233" spans="1:19" ht="12.75">
      <c r="A233" s="13">
        <v>39872</v>
      </c>
      <c r="B233" s="8">
        <v>200434.42955934466</v>
      </c>
      <c r="C233" s="35">
        <v>104.300003</v>
      </c>
      <c r="D233" s="8">
        <v>2393.874</v>
      </c>
      <c r="E233" s="8">
        <v>1838.385</v>
      </c>
      <c r="F233" s="8">
        <v>2341.46</v>
      </c>
      <c r="G233" s="8">
        <v>7568.42</v>
      </c>
      <c r="H233" s="8">
        <v>4245.42</v>
      </c>
      <c r="I233" s="8">
        <v>3843.74</v>
      </c>
      <c r="J233" s="31">
        <v>10.044501796141</v>
      </c>
      <c r="K233" s="31">
        <v>14.317</v>
      </c>
      <c r="L233" s="8">
        <v>12.7570199966431</v>
      </c>
      <c r="M233" s="8">
        <v>6.41694769714908</v>
      </c>
      <c r="N233" s="8">
        <v>0.102657</v>
      </c>
      <c r="O233" s="8">
        <v>1.27005004882813</v>
      </c>
      <c r="P233" s="8">
        <v>1.42535689771694</v>
      </c>
      <c r="Q233" s="8">
        <v>0.89104</v>
      </c>
      <c r="R233" s="14">
        <v>12811.5703125</v>
      </c>
      <c r="S233" s="14">
        <v>7.916239</v>
      </c>
    </row>
    <row r="234" spans="1:19" ht="12.75">
      <c r="A234" s="13">
        <v>39903</v>
      </c>
      <c r="B234" s="8">
        <v>222520.32724226092</v>
      </c>
      <c r="C234" s="35">
        <v>105.699997</v>
      </c>
      <c r="D234" s="37">
        <v>2575.816</v>
      </c>
      <c r="E234" s="8">
        <v>1998.384</v>
      </c>
      <c r="F234" s="31">
        <v>2411.45</v>
      </c>
      <c r="G234" s="31">
        <v>8109.53</v>
      </c>
      <c r="H234" s="8">
        <v>4520.794</v>
      </c>
      <c r="I234" s="8">
        <v>4084.76</v>
      </c>
      <c r="J234" s="31">
        <v>9.51002477653309</v>
      </c>
      <c r="K234" s="31">
        <v>13.63122</v>
      </c>
      <c r="L234" s="36">
        <v>12.6264600753784</v>
      </c>
      <c r="M234" s="8">
        <v>6.60756393920726</v>
      </c>
      <c r="N234" s="8">
        <v>0.096284</v>
      </c>
      <c r="O234" s="8">
        <v>1.32770001888275</v>
      </c>
      <c r="P234" s="8">
        <v>1.43335246390946</v>
      </c>
      <c r="Q234" s="8">
        <v>0.92629</v>
      </c>
      <c r="R234" s="14">
        <v>13576.01953125</v>
      </c>
      <c r="S234" s="14">
        <v>7.558718</v>
      </c>
    </row>
    <row r="235" spans="1:19" ht="12.75">
      <c r="A235" s="13">
        <v>39933</v>
      </c>
      <c r="B235" s="8">
        <v>226034.41879300677</v>
      </c>
      <c r="C235" s="35">
        <v>106.199997</v>
      </c>
      <c r="D235" s="37">
        <v>2867.372</v>
      </c>
      <c r="E235" s="8">
        <v>2188.802</v>
      </c>
      <c r="F235" s="31">
        <v>2616.09</v>
      </c>
      <c r="G235" s="31">
        <v>8828.26</v>
      </c>
      <c r="H235" s="8">
        <v>4924.88</v>
      </c>
      <c r="I235" s="8">
        <v>4769.45</v>
      </c>
      <c r="J235" s="31">
        <v>8.47624342554129</v>
      </c>
      <c r="K235" s="31">
        <v>12.56024</v>
      </c>
      <c r="L235" s="36">
        <v>11.2318696975708</v>
      </c>
      <c r="M235" s="8">
        <v>6.22750698795276</v>
      </c>
      <c r="N235" s="8">
        <v>0.086154</v>
      </c>
      <c r="O235" s="8">
        <v>1.32509994506836</v>
      </c>
      <c r="P235" s="8">
        <v>1.48181686449342</v>
      </c>
      <c r="Q235" s="8">
        <v>0.89424</v>
      </c>
      <c r="R235" s="14">
        <v>15520.990234375</v>
      </c>
      <c r="S235" s="14">
        <v>7.13429</v>
      </c>
    </row>
    <row r="236" spans="1:19" ht="12.75">
      <c r="A236" s="13">
        <v>39964</v>
      </c>
      <c r="B236" s="8">
        <v>249387.04683840415</v>
      </c>
      <c r="C236" s="35">
        <v>106.599998</v>
      </c>
      <c r="D236" s="37">
        <v>3130.786</v>
      </c>
      <c r="E236" s="8">
        <v>2309.862</v>
      </c>
      <c r="F236" s="31">
        <v>2738.47</v>
      </c>
      <c r="G236" s="31">
        <v>9522.5</v>
      </c>
      <c r="H236" s="8">
        <v>5096.255</v>
      </c>
      <c r="I236" s="8">
        <v>4940.82</v>
      </c>
      <c r="J236" s="31">
        <v>8.03754354945113</v>
      </c>
      <c r="K236" s="31">
        <v>12.96087</v>
      </c>
      <c r="L236" s="8">
        <v>11.3766603469849</v>
      </c>
      <c r="M236" s="8">
        <v>6.43363474918764</v>
      </c>
      <c r="N236" s="8">
        <v>0.084202</v>
      </c>
      <c r="O236" s="8">
        <v>1.41543996334076</v>
      </c>
      <c r="P236" s="8">
        <v>1.6125408166224</v>
      </c>
      <c r="Q236" s="8">
        <v>0.87777</v>
      </c>
      <c r="R236" s="14">
        <v>18171</v>
      </c>
      <c r="S236" s="14">
        <v>7.334859</v>
      </c>
    </row>
    <row r="237" spans="1:19" ht="12.75">
      <c r="A237" s="13">
        <v>39994</v>
      </c>
      <c r="B237" s="8">
        <v>241767.9202111132</v>
      </c>
      <c r="C237" s="35">
        <v>107</v>
      </c>
      <c r="D237" s="37">
        <v>3117.982</v>
      </c>
      <c r="E237" s="8">
        <v>2313.642</v>
      </c>
      <c r="F237" s="31">
        <v>2644.74</v>
      </c>
      <c r="G237" s="31">
        <v>9958.44</v>
      </c>
      <c r="H237" s="8">
        <v>5155.535</v>
      </c>
      <c r="I237" s="8">
        <v>4808.64</v>
      </c>
      <c r="J237" s="31">
        <v>7.7225088106208</v>
      </c>
      <c r="K237" s="31">
        <v>12.71783</v>
      </c>
      <c r="L237" s="8">
        <v>10.8318996429443</v>
      </c>
      <c r="M237" s="8">
        <v>6.24327787108175</v>
      </c>
      <c r="N237" s="8">
        <v>0.080038</v>
      </c>
      <c r="O237" s="8">
        <v>1.40263998508453</v>
      </c>
      <c r="P237" s="8">
        <v>1.6468515688252</v>
      </c>
      <c r="Q237" s="8">
        <v>0.85171</v>
      </c>
      <c r="R237" s="14">
        <v>18378.73046875</v>
      </c>
      <c r="S237" s="14">
        <v>6.649621</v>
      </c>
    </row>
    <row r="238" spans="1:19" ht="12.75">
      <c r="A238" s="13">
        <v>40025</v>
      </c>
      <c r="B238" s="8">
        <v>266187.0089433035</v>
      </c>
      <c r="C238" s="35">
        <v>108.199997</v>
      </c>
      <c r="D238" s="37">
        <v>3383.009</v>
      </c>
      <c r="E238" s="8">
        <v>2487.766</v>
      </c>
      <c r="F238" s="31">
        <v>2871.51</v>
      </c>
      <c r="G238" s="31">
        <v>10356.83</v>
      </c>
      <c r="H238" s="8">
        <v>5579.549</v>
      </c>
      <c r="I238" s="8">
        <v>5332.14</v>
      </c>
      <c r="J238" s="31">
        <v>7.83892775458803</v>
      </c>
      <c r="K238" s="31">
        <v>12.99583</v>
      </c>
      <c r="L238" s="8">
        <v>11.113639831543</v>
      </c>
      <c r="M238" s="8">
        <v>6.516887620978</v>
      </c>
      <c r="N238" s="8">
        <v>0.082346</v>
      </c>
      <c r="O238" s="8">
        <v>1.41775000095367</v>
      </c>
      <c r="P238" s="8">
        <v>1.65785748079857</v>
      </c>
      <c r="Q238" s="8">
        <v>0.85517</v>
      </c>
      <c r="R238" s="14">
        <v>20573.330078125</v>
      </c>
      <c r="S238" s="14">
        <v>7.250879</v>
      </c>
    </row>
    <row r="239" spans="1:19" ht="12.75">
      <c r="A239" s="13">
        <v>40056</v>
      </c>
      <c r="B239" s="8">
        <v>274704.882735875</v>
      </c>
      <c r="C239" s="32">
        <v>108.5</v>
      </c>
      <c r="D239" s="31">
        <v>3524.075</v>
      </c>
      <c r="E239" s="8">
        <v>2576.219</v>
      </c>
      <c r="F239" s="8">
        <v>3077.54</v>
      </c>
      <c r="G239" s="8">
        <v>10492.53</v>
      </c>
      <c r="H239" s="8">
        <v>5758.331</v>
      </c>
      <c r="I239" s="8">
        <v>5464.61</v>
      </c>
      <c r="J239" s="39">
        <v>7.788898</v>
      </c>
      <c r="K239" s="31">
        <v>12.69435</v>
      </c>
      <c r="L239" s="8">
        <v>11.17738</v>
      </c>
      <c r="M239" s="8">
        <v>6.566393</v>
      </c>
      <c r="N239" s="8">
        <v>0.083963</v>
      </c>
      <c r="O239" s="8">
        <v>1.43504</v>
      </c>
      <c r="P239" s="8">
        <v>1.629801</v>
      </c>
      <c r="Q239" s="8">
        <v>0.8805</v>
      </c>
      <c r="R239" s="14">
        <v>19724.189453</v>
      </c>
      <c r="S239" s="14">
        <v>7.092066</v>
      </c>
    </row>
    <row r="240" spans="1:19" ht="12.75">
      <c r="A240" s="13">
        <v>40086</v>
      </c>
      <c r="B240" s="8">
        <v>275387.5754234427</v>
      </c>
      <c r="C240" s="32">
        <v>108.900002</v>
      </c>
      <c r="D240" s="8">
        <v>3665.756</v>
      </c>
      <c r="E240" s="8">
        <v>2671.477</v>
      </c>
      <c r="F240" s="8">
        <v>3223.93</v>
      </c>
      <c r="G240" s="8">
        <v>10133.23</v>
      </c>
      <c r="H240" s="8">
        <v>5908.143</v>
      </c>
      <c r="I240" s="8">
        <v>5675.16</v>
      </c>
      <c r="J240" s="39">
        <v>7.577502</v>
      </c>
      <c r="K240" s="31">
        <v>12.11921</v>
      </c>
      <c r="L240" s="40">
        <v>11.07611</v>
      </c>
      <c r="M240" s="8">
        <v>6.687543</v>
      </c>
      <c r="N240" s="8">
        <v>0.084632</v>
      </c>
      <c r="O240" s="39">
        <v>1.46171</v>
      </c>
      <c r="P240" s="8">
        <v>1.599368</v>
      </c>
      <c r="Q240" s="8">
        <v>0.91393</v>
      </c>
      <c r="R240" s="8">
        <v>20955.25</v>
      </c>
      <c r="S240" s="14">
        <v>7.060018</v>
      </c>
    </row>
    <row r="241" spans="1:19" ht="12.75">
      <c r="A241" s="13">
        <v>40117</v>
      </c>
      <c r="B241" s="8">
        <v>291956.68479873094</v>
      </c>
      <c r="C241" s="32">
        <v>108.900002</v>
      </c>
      <c r="D241" s="37">
        <v>3601.322</v>
      </c>
      <c r="E241" s="8">
        <v>2621.277</v>
      </c>
      <c r="F241" s="31">
        <v>3170.2</v>
      </c>
      <c r="G241" s="31">
        <v>10034.74</v>
      </c>
      <c r="H241" s="8">
        <v>5786.429</v>
      </c>
      <c r="I241" s="8">
        <v>5414.96</v>
      </c>
      <c r="J241" s="39">
        <v>7.827042</v>
      </c>
      <c r="K241" s="32">
        <v>12.90158</v>
      </c>
      <c r="L241" s="32">
        <v>11.54833</v>
      </c>
      <c r="M241" s="8">
        <v>7.072542</v>
      </c>
      <c r="N241" s="8">
        <v>0.086467</v>
      </c>
      <c r="O241" s="39">
        <v>1.47544</v>
      </c>
      <c r="P241" s="8">
        <v>1.648334</v>
      </c>
      <c r="Q241" s="8">
        <v>0.89511</v>
      </c>
      <c r="R241" s="8">
        <v>21752.869141</v>
      </c>
      <c r="S241" s="14">
        <v>7.266071</v>
      </c>
    </row>
    <row r="242" spans="1:19" ht="12.75">
      <c r="A242" s="13">
        <v>40147</v>
      </c>
      <c r="B242" s="8">
        <v>298177.86989671056</v>
      </c>
      <c r="C242" s="32">
        <v>108.900002</v>
      </c>
      <c r="D242" s="37">
        <v>3750.306</v>
      </c>
      <c r="E242" s="8">
        <v>2777.09</v>
      </c>
      <c r="F242" s="31">
        <v>3279.49</v>
      </c>
      <c r="G242" s="31">
        <v>9345.55</v>
      </c>
      <c r="H242" s="8">
        <v>6209.61</v>
      </c>
      <c r="I242" s="8">
        <v>5625.95</v>
      </c>
      <c r="J242" s="31">
        <v>7.432267</v>
      </c>
      <c r="K242" s="45">
        <v>12.19706</v>
      </c>
      <c r="L242" s="8">
        <v>11.15836</v>
      </c>
      <c r="M242" s="8">
        <v>6.803131</v>
      </c>
      <c r="N242" s="8">
        <v>0.086276</v>
      </c>
      <c r="O242" s="46">
        <v>1.50134</v>
      </c>
      <c r="P242" s="8">
        <v>1.641096</v>
      </c>
      <c r="Q242" s="8">
        <v>0.91484</v>
      </c>
      <c r="R242" s="8">
        <v>21821.5</v>
      </c>
      <c r="S242" s="14">
        <v>7.049804</v>
      </c>
    </row>
    <row r="243" spans="1:19" ht="12.75">
      <c r="A243" s="13">
        <v>40178</v>
      </c>
      <c r="B243" s="47">
        <v>306895.0268148438</v>
      </c>
      <c r="C243" s="37">
        <v>109.199997</v>
      </c>
      <c r="D243" s="37">
        <v>3818.859</v>
      </c>
      <c r="E243" s="8">
        <v>2829.863</v>
      </c>
      <c r="F243" s="8">
        <v>3422.39</v>
      </c>
      <c r="G243" s="8">
        <v>10546.44</v>
      </c>
      <c r="H243" s="8">
        <v>6376.799</v>
      </c>
      <c r="I243" s="8">
        <v>5957.43</v>
      </c>
      <c r="J243" s="35">
        <v>7.363753</v>
      </c>
      <c r="K243" s="35">
        <v>11.89144</v>
      </c>
      <c r="L243" s="8">
        <v>10.56507</v>
      </c>
      <c r="M243" s="8">
        <v>6.622623</v>
      </c>
      <c r="N243" s="8">
        <v>0.079099</v>
      </c>
      <c r="O243" s="37">
        <v>1.43474</v>
      </c>
      <c r="P243" s="8">
        <v>1.614862</v>
      </c>
      <c r="Q243" s="8">
        <v>0.88846</v>
      </c>
      <c r="R243" s="8">
        <v>21886.320313</v>
      </c>
      <c r="S243" s="14">
        <v>7.024134</v>
      </c>
    </row>
    <row r="244" spans="1:19" ht="12.75">
      <c r="A244" s="13">
        <v>40209</v>
      </c>
      <c r="B244" s="47">
        <v>296141.630435526</v>
      </c>
      <c r="C244" s="37">
        <v>109.5</v>
      </c>
      <c r="D244" s="37">
        <v>3661.752</v>
      </c>
      <c r="E244" s="8">
        <v>2727.613</v>
      </c>
      <c r="F244" s="8">
        <v>3282.37</v>
      </c>
      <c r="G244" s="8">
        <v>10198.04</v>
      </c>
      <c r="H244" s="8">
        <v>6115.366</v>
      </c>
      <c r="I244" s="8">
        <v>5608.79</v>
      </c>
      <c r="J244" s="8">
        <v>7.544998</v>
      </c>
      <c r="K244" s="8">
        <v>12.09021</v>
      </c>
      <c r="L244" s="8">
        <v>10.48717</v>
      </c>
      <c r="M244" s="8">
        <v>6.706381</v>
      </c>
      <c r="N244" s="8">
        <v>0.083228</v>
      </c>
      <c r="O244" s="39">
        <v>1.38995</v>
      </c>
      <c r="P244" s="8">
        <v>1.602414</v>
      </c>
      <c r="Q244" s="8">
        <v>0.86741</v>
      </c>
      <c r="R244" s="8">
        <v>20121.990234</v>
      </c>
      <c r="S244" s="14">
        <v>7.081189</v>
      </c>
    </row>
    <row r="245" spans="1:19" ht="12.75">
      <c r="A245" s="13">
        <v>40237</v>
      </c>
      <c r="B245" s="8">
        <v>297246.56657725404</v>
      </c>
      <c r="C245" s="35">
        <v>110.199997</v>
      </c>
      <c r="D245" s="37">
        <v>3714.83</v>
      </c>
      <c r="E245" s="8">
        <v>2810.675</v>
      </c>
      <c r="F245" s="8">
        <v>3406.04</v>
      </c>
      <c r="G245" s="8">
        <v>10126.03</v>
      </c>
      <c r="H245" s="8">
        <v>6300.129</v>
      </c>
      <c r="I245" s="8">
        <v>5598.46</v>
      </c>
      <c r="J245" s="8">
        <v>7.664512</v>
      </c>
      <c r="K245" s="8">
        <v>11.6685</v>
      </c>
      <c r="L245" s="8">
        <v>10.45976</v>
      </c>
      <c r="M245" s="8">
        <v>6.863585</v>
      </c>
      <c r="N245" s="8">
        <v>0.086249</v>
      </c>
      <c r="O245" s="39">
        <v>1.3647</v>
      </c>
      <c r="P245" s="8">
        <v>1.522406</v>
      </c>
      <c r="Q245" s="8">
        <v>0.89641</v>
      </c>
      <c r="R245" s="8">
        <v>20608.699219</v>
      </c>
      <c r="S245" s="14">
        <v>7.251535</v>
      </c>
    </row>
    <row r="246" spans="1:19" ht="12.75">
      <c r="A246" s="13">
        <v>40268</v>
      </c>
      <c r="B246" s="8">
        <v>320639.6431778397</v>
      </c>
      <c r="C246" s="35">
        <v>111.099998</v>
      </c>
      <c r="D246" s="37">
        <v>3946.96</v>
      </c>
      <c r="E246" s="8">
        <v>2979.355</v>
      </c>
      <c r="F246" s="8">
        <v>3627.28</v>
      </c>
      <c r="G246" s="8">
        <v>11089.94</v>
      </c>
      <c r="H246" s="8">
        <v>6623.131</v>
      </c>
      <c r="I246" s="8">
        <v>6153.55</v>
      </c>
      <c r="J246" s="8">
        <v>7.343981</v>
      </c>
      <c r="K246" s="8">
        <v>11.14004</v>
      </c>
      <c r="L246" s="8">
        <v>9.93714</v>
      </c>
      <c r="M246" s="8">
        <v>6.7407</v>
      </c>
      <c r="N246" s="8">
        <v>0.078595</v>
      </c>
      <c r="O246" s="39">
        <v>1.3531</v>
      </c>
      <c r="P246" s="8">
        <v>1.516894</v>
      </c>
      <c r="Q246" s="8">
        <v>0.89202</v>
      </c>
      <c r="R246" s="8">
        <v>21239.349609</v>
      </c>
      <c r="S246" s="14">
        <v>7.238646</v>
      </c>
    </row>
    <row r="247" spans="1:19" ht="12.75">
      <c r="A247" s="13">
        <v>40298</v>
      </c>
      <c r="B247" s="8">
        <v>320448.2524532904</v>
      </c>
      <c r="C247" s="35">
        <v>111.300003</v>
      </c>
      <c r="D247" s="37">
        <v>3949.718</v>
      </c>
      <c r="E247" s="8">
        <v>3025.785</v>
      </c>
      <c r="F247" s="8">
        <v>3553.91</v>
      </c>
      <c r="G247" s="8">
        <v>11057.4</v>
      </c>
      <c r="H247" s="8">
        <v>6837.503</v>
      </c>
      <c r="I247" s="8">
        <v>6135.7</v>
      </c>
      <c r="J247" s="8">
        <v>7.358179</v>
      </c>
      <c r="K247" s="8">
        <v>11.26275</v>
      </c>
      <c r="L247" s="8">
        <v>9.78373</v>
      </c>
      <c r="M247" s="8">
        <v>6.849337</v>
      </c>
      <c r="N247" s="8">
        <v>0.07827</v>
      </c>
      <c r="O247" s="39">
        <v>1.32964</v>
      </c>
      <c r="P247" s="8">
        <v>1.530644</v>
      </c>
      <c r="Q247" s="8">
        <v>0.86868</v>
      </c>
      <c r="R247" s="8">
        <v>21108.589844</v>
      </c>
      <c r="S247" s="14">
        <v>7.264804</v>
      </c>
    </row>
    <row r="248" spans="1:19" ht="12.75">
      <c r="A248" s="13">
        <v>40329</v>
      </c>
      <c r="B248" s="8">
        <v>304067.57415217184</v>
      </c>
      <c r="C248" s="35">
        <v>111.5</v>
      </c>
      <c r="D248" s="8">
        <v>3575.136</v>
      </c>
      <c r="E248" s="8">
        <v>2783.078</v>
      </c>
      <c r="F248" s="8">
        <v>3336.69</v>
      </c>
      <c r="G248" s="8">
        <v>9768.7</v>
      </c>
      <c r="H248" s="8">
        <v>6350.525</v>
      </c>
      <c r="I248" s="8">
        <v>5964.33</v>
      </c>
      <c r="J248" s="8">
        <v>7.689972</v>
      </c>
      <c r="K248" s="8">
        <v>11.17332</v>
      </c>
      <c r="L248" s="8">
        <v>9.43598</v>
      </c>
      <c r="M248" s="8">
        <v>6.449967</v>
      </c>
      <c r="N248" s="8">
        <v>0.084472</v>
      </c>
      <c r="O248" s="39">
        <v>1.22705</v>
      </c>
      <c r="P248" s="8">
        <v>1.452973</v>
      </c>
      <c r="Q248" s="8">
        <v>0.84451</v>
      </c>
      <c r="R248" s="8">
        <v>19765.189453</v>
      </c>
      <c r="S248" s="14">
        <v>7.328347</v>
      </c>
    </row>
    <row r="249" spans="1:19" ht="12.75">
      <c r="A249" s="13">
        <v>40359</v>
      </c>
      <c r="B249" s="8">
        <v>294433.91216648027</v>
      </c>
      <c r="C249" s="35">
        <v>111.5</v>
      </c>
      <c r="D249" s="8">
        <v>3453.891</v>
      </c>
      <c r="E249" s="8">
        <v>2636.702</v>
      </c>
      <c r="F249" s="8">
        <v>3169.44</v>
      </c>
      <c r="G249" s="8">
        <v>9382.64</v>
      </c>
      <c r="H249" s="8">
        <v>6086.43</v>
      </c>
      <c r="I249" s="8">
        <v>5965.52</v>
      </c>
      <c r="J249" s="8">
        <v>7.665825</v>
      </c>
      <c r="K249" s="8">
        <v>11.46896</v>
      </c>
      <c r="L249" s="8">
        <v>9.38987</v>
      </c>
      <c r="M249" s="8">
        <v>6.474968</v>
      </c>
      <c r="N249" s="8">
        <v>0.086629</v>
      </c>
      <c r="O249" s="37">
        <v>1.2249</v>
      </c>
      <c r="P249" s="8">
        <v>1.496116</v>
      </c>
      <c r="Q249" s="8">
        <v>0.81872</v>
      </c>
      <c r="R249" s="8">
        <v>20128.990234</v>
      </c>
      <c r="S249" s="14">
        <v>7.213876</v>
      </c>
    </row>
    <row r="250" spans="1:19" ht="12.75">
      <c r="A250" s="13">
        <v>40390</v>
      </c>
      <c r="B250" s="8">
        <v>318122.95380502875</v>
      </c>
      <c r="C250" s="35">
        <v>112.199997</v>
      </c>
      <c r="D250" s="8">
        <v>3734.816</v>
      </c>
      <c r="E250" s="8">
        <v>2820.685</v>
      </c>
      <c r="F250" s="8">
        <v>3393.66</v>
      </c>
      <c r="G250" s="8">
        <v>9537.3</v>
      </c>
      <c r="H250" s="8">
        <v>6590.135</v>
      </c>
      <c r="I250" s="8">
        <v>6147.97</v>
      </c>
      <c r="J250" s="8">
        <v>7.303825</v>
      </c>
      <c r="K250" s="8">
        <v>11.43851</v>
      </c>
      <c r="L250" s="8">
        <v>9.51535</v>
      </c>
      <c r="M250" s="8">
        <v>6.611785</v>
      </c>
      <c r="N250" s="8">
        <v>0.084281</v>
      </c>
      <c r="O250" s="39">
        <v>1.30279</v>
      </c>
      <c r="P250" s="8">
        <v>1.566098</v>
      </c>
      <c r="Q250" s="8">
        <v>0.83187</v>
      </c>
      <c r="R250" s="8">
        <v>21029.810547</v>
      </c>
      <c r="S250" s="14">
        <v>7.091429</v>
      </c>
    </row>
    <row r="251" spans="1:19" ht="12.75">
      <c r="A251" s="13">
        <v>40421</v>
      </c>
      <c r="B251" s="49">
        <v>306745.07119560934</v>
      </c>
      <c r="C251" s="35">
        <v>112.300003</v>
      </c>
      <c r="D251" s="31">
        <v>3596.902</v>
      </c>
      <c r="E251" s="8">
        <v>2692.234</v>
      </c>
      <c r="F251" s="31">
        <v>3389.74</v>
      </c>
      <c r="G251" s="31">
        <v>8824.06</v>
      </c>
      <c r="H251" s="8">
        <v>6347.835</v>
      </c>
      <c r="I251" s="8">
        <v>5925.22</v>
      </c>
      <c r="J251" s="31">
        <v>7.375774</v>
      </c>
      <c r="K251" s="31">
        <v>11.33592</v>
      </c>
      <c r="L251" s="8">
        <v>9.37424</v>
      </c>
      <c r="M251" s="8">
        <v>6.564824</v>
      </c>
      <c r="N251" s="8">
        <v>0.087838</v>
      </c>
      <c r="O251" s="8">
        <v>1.27095</v>
      </c>
      <c r="P251" s="8">
        <v>1.536913</v>
      </c>
      <c r="Q251" s="8">
        <v>0.82695</v>
      </c>
      <c r="R251" s="8">
        <v>20536.490234</v>
      </c>
      <c r="S251" s="14">
        <v>6.916829</v>
      </c>
    </row>
    <row r="252" spans="1:19" ht="12.75">
      <c r="A252" s="13">
        <v>40451</v>
      </c>
      <c r="B252" s="8">
        <v>333566.4094859316</v>
      </c>
      <c r="C252" s="14">
        <v>112.400002</v>
      </c>
      <c r="D252" s="8">
        <v>3933.681</v>
      </c>
      <c r="E252" s="8">
        <v>2931.521</v>
      </c>
      <c r="F252" s="8">
        <v>3605.52</v>
      </c>
      <c r="G252" s="8">
        <v>9369.35</v>
      </c>
      <c r="H252" s="8">
        <v>6818.74</v>
      </c>
      <c r="I252" s="14">
        <v>6229.02</v>
      </c>
      <c r="J252" s="8">
        <v>6.974326</v>
      </c>
      <c r="K252" s="8">
        <v>10.99019</v>
      </c>
      <c r="L252" s="8">
        <v>9.52135</v>
      </c>
      <c r="M252" s="8">
        <v>6.752874</v>
      </c>
      <c r="N252" s="8">
        <v>0.083484</v>
      </c>
      <c r="O252" s="14">
        <v>1.3652</v>
      </c>
      <c r="P252" s="14">
        <v>1.575807</v>
      </c>
      <c r="Q252" s="8">
        <v>0.86635</v>
      </c>
      <c r="R252" s="14">
        <v>22358.169922</v>
      </c>
      <c r="S252" s="14">
        <v>6.798584</v>
      </c>
    </row>
    <row r="253" spans="1:19" ht="12.75">
      <c r="A253" s="13">
        <v>40482</v>
      </c>
      <c r="B253" s="8">
        <v>345408.9572049528</v>
      </c>
      <c r="C253" s="14">
        <v>112.599998</v>
      </c>
      <c r="D253" s="8">
        <v>4081.186</v>
      </c>
      <c r="E253" s="8">
        <v>3042.324</v>
      </c>
      <c r="F253" s="8">
        <v>3692.92</v>
      </c>
      <c r="G253" s="8">
        <v>9202.45</v>
      </c>
      <c r="H253" s="8">
        <v>7059.133</v>
      </c>
      <c r="I253" s="14">
        <v>6601.37</v>
      </c>
      <c r="J253" s="8">
        <v>6.957062</v>
      </c>
      <c r="K253" s="8">
        <v>11.12299</v>
      </c>
      <c r="L253" s="8">
        <v>9.66955</v>
      </c>
      <c r="M253" s="8">
        <v>6.819339</v>
      </c>
      <c r="N253" s="8">
        <v>0.086369</v>
      </c>
      <c r="O253" s="8">
        <v>1.38989</v>
      </c>
      <c r="P253" s="8">
        <v>1.598806</v>
      </c>
      <c r="Q253" s="8">
        <v>0.86933</v>
      </c>
      <c r="R253" s="8">
        <v>23096.320313</v>
      </c>
      <c r="S253" s="14">
        <v>6.836745</v>
      </c>
    </row>
    <row r="254" spans="1:19" ht="12.75">
      <c r="A254" s="13">
        <v>40512</v>
      </c>
      <c r="B254" s="49">
        <v>343849.2214548884</v>
      </c>
      <c r="C254" s="14">
        <v>112.800003</v>
      </c>
      <c r="D254" s="8">
        <v>3994.994</v>
      </c>
      <c r="E254" s="36">
        <v>3041.332</v>
      </c>
      <c r="F254" s="8">
        <v>3608.67</v>
      </c>
      <c r="G254" s="8">
        <v>9937.04</v>
      </c>
      <c r="H254" s="8">
        <v>7056.441</v>
      </c>
      <c r="I254" s="14">
        <v>6688.49</v>
      </c>
      <c r="J254" s="8">
        <v>7.092269</v>
      </c>
      <c r="K254" s="8">
        <v>11.04513</v>
      </c>
      <c r="L254" s="8">
        <v>9.23229</v>
      </c>
      <c r="M254" s="8">
        <v>6.801853</v>
      </c>
      <c r="N254" s="8">
        <v>0.084663</v>
      </c>
      <c r="O254" s="8">
        <v>1.30174</v>
      </c>
      <c r="P254" s="8">
        <v>1.557347</v>
      </c>
      <c r="Q254" s="8">
        <v>0.83587</v>
      </c>
      <c r="R254" s="8">
        <v>23191.570313</v>
      </c>
      <c r="S254" s="14">
        <v>6.905125</v>
      </c>
    </row>
    <row r="255" spans="1:191" ht="12.75">
      <c r="A255" s="13">
        <v>40543</v>
      </c>
      <c r="B255" s="8">
        <v>365154.75798770925</v>
      </c>
      <c r="C255" s="14">
        <v>113</v>
      </c>
      <c r="D255" s="8">
        <v>4290.045</v>
      </c>
      <c r="E255" s="14">
        <v>3243.599</v>
      </c>
      <c r="F255" s="8">
        <v>3854.46</v>
      </c>
      <c r="G255" s="8">
        <v>10228.92</v>
      </c>
      <c r="H255" s="8">
        <v>7410.914</v>
      </c>
      <c r="I255" s="14">
        <v>6914.19</v>
      </c>
      <c r="J255" s="8">
        <v>6.615763</v>
      </c>
      <c r="K255" s="8">
        <v>10.35807</v>
      </c>
      <c r="L255" s="8">
        <v>8.87531</v>
      </c>
      <c r="M255" s="8">
        <v>6.781516</v>
      </c>
      <c r="N255" s="8">
        <v>0.08157</v>
      </c>
      <c r="O255" s="8">
        <v>1.34154</v>
      </c>
      <c r="P255" s="8">
        <v>1.565665</v>
      </c>
      <c r="Q255" s="8">
        <v>0.85685</v>
      </c>
      <c r="R255" s="8">
        <v>23035.449219</v>
      </c>
      <c r="S255" s="14">
        <v>6.658047</v>
      </c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</row>
    <row r="256" spans="1:191" s="2" customFormat="1" ht="12.75">
      <c r="A256" s="13">
        <v>40574</v>
      </c>
      <c r="B256" s="53">
        <v>357290.96692903567</v>
      </c>
      <c r="C256" s="14">
        <v>113.5</v>
      </c>
      <c r="D256" s="8">
        <v>4387.97</v>
      </c>
      <c r="E256" s="14">
        <v>3319.781</v>
      </c>
      <c r="F256" s="8">
        <v>3833.15</v>
      </c>
      <c r="G256" s="8">
        <v>10237.92</v>
      </c>
      <c r="H256" s="8">
        <v>7498.04</v>
      </c>
      <c r="I256" s="14">
        <v>7077.48</v>
      </c>
      <c r="J256" s="8">
        <v>7.180043</v>
      </c>
      <c r="K256" s="8">
        <v>11.50062</v>
      </c>
      <c r="L256" s="8">
        <v>9.84384</v>
      </c>
      <c r="M256" s="8">
        <v>7.158479</v>
      </c>
      <c r="N256" s="8">
        <v>0.087636</v>
      </c>
      <c r="O256" s="8">
        <v>1.371</v>
      </c>
      <c r="P256" s="8">
        <v>1.601748</v>
      </c>
      <c r="Q256" s="8">
        <v>0.85594</v>
      </c>
      <c r="R256" s="8">
        <v>23447.339844</v>
      </c>
      <c r="S256" s="14">
        <v>7.178211</v>
      </c>
      <c r="T256" s="48"/>
      <c r="U256" s="48"/>
      <c r="V256" s="48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</row>
    <row r="257" spans="1:19" ht="12.75">
      <c r="A257" s="13">
        <v>40602</v>
      </c>
      <c r="B257" s="52">
        <v>367312.34311445866</v>
      </c>
      <c r="C257" s="14">
        <v>114.300003</v>
      </c>
      <c r="D257" s="36">
        <v>4543.546</v>
      </c>
      <c r="E257" s="14">
        <v>3431.953</v>
      </c>
      <c r="F257" s="36">
        <v>3934.16</v>
      </c>
      <c r="G257" s="36">
        <v>10624.09</v>
      </c>
      <c r="H257" s="8">
        <v>7685.151</v>
      </c>
      <c r="I257" s="8">
        <v>7272.32</v>
      </c>
      <c r="J257" s="8">
        <v>6.939082</v>
      </c>
      <c r="K257" s="8">
        <v>11.28641</v>
      </c>
      <c r="L257" s="8">
        <v>9.58419</v>
      </c>
      <c r="M257" s="8">
        <v>7.066059</v>
      </c>
      <c r="N257" s="8">
        <v>0.084695</v>
      </c>
      <c r="O257" s="8">
        <v>1.38119</v>
      </c>
      <c r="P257" s="8">
        <v>1.626498</v>
      </c>
      <c r="Q257" s="8">
        <v>0.84918</v>
      </c>
      <c r="R257" s="8">
        <v>23338.019531</v>
      </c>
      <c r="S257" s="14">
        <v>7.120286</v>
      </c>
    </row>
    <row r="258" spans="1:19" ht="12.75">
      <c r="A258" s="13">
        <v>40633</v>
      </c>
      <c r="B258" s="47">
        <v>369231.1831105846</v>
      </c>
      <c r="C258" s="14">
        <v>115.699997</v>
      </c>
      <c r="D258" s="8">
        <v>4500.825</v>
      </c>
      <c r="E258" s="14">
        <v>3432.274</v>
      </c>
      <c r="F258" s="8">
        <v>3897.04</v>
      </c>
      <c r="G258" s="8">
        <v>9755.1</v>
      </c>
      <c r="H258" s="8">
        <v>7818.395</v>
      </c>
      <c r="I258" s="8">
        <v>7041.31</v>
      </c>
      <c r="J258" s="8">
        <v>6.759467</v>
      </c>
      <c r="K258" s="8">
        <v>10.83515</v>
      </c>
      <c r="L258" s="8">
        <v>9.59236</v>
      </c>
      <c r="M258" s="8">
        <v>6.990293</v>
      </c>
      <c r="N258" s="8">
        <v>0.081557</v>
      </c>
      <c r="O258" s="8">
        <v>1.4191</v>
      </c>
      <c r="P258" s="8">
        <v>1.60296</v>
      </c>
      <c r="Q258" s="8">
        <v>0.8853</v>
      </c>
      <c r="R258" s="8">
        <v>23527.519531</v>
      </c>
      <c r="S258" s="14">
        <v>6.94882</v>
      </c>
    </row>
    <row r="259" spans="1:19" ht="12.75">
      <c r="A259" s="13">
        <v>40663</v>
      </c>
      <c r="B259" s="52">
        <v>377509.3252224062</v>
      </c>
      <c r="C259" s="14">
        <v>116</v>
      </c>
      <c r="D259" s="14">
        <v>4694.884</v>
      </c>
      <c r="E259" s="14">
        <v>3533.093</v>
      </c>
      <c r="F259" s="8">
        <v>4012.77</v>
      </c>
      <c r="G259" s="8">
        <v>9849.74</v>
      </c>
      <c r="H259" s="8">
        <v>8138.051</v>
      </c>
      <c r="I259" s="8">
        <v>7514.46</v>
      </c>
      <c r="J259" s="8">
        <v>6.587204</v>
      </c>
      <c r="K259" s="8">
        <v>10.98712</v>
      </c>
      <c r="L259" s="8">
        <v>9.77271</v>
      </c>
      <c r="M259" s="8">
        <v>7.208768</v>
      </c>
      <c r="N259" s="8">
        <v>0.081183</v>
      </c>
      <c r="O259" s="8">
        <v>1.48359</v>
      </c>
      <c r="P259" s="8">
        <v>1.667948</v>
      </c>
      <c r="Q259" s="8">
        <v>0.88947</v>
      </c>
      <c r="R259" s="8">
        <v>23720.810547</v>
      </c>
      <c r="S259" s="14">
        <v>6.942325</v>
      </c>
    </row>
    <row r="260" spans="1:19" ht="12.75">
      <c r="A260" s="13">
        <v>40694</v>
      </c>
      <c r="B260" s="53">
        <v>374592.0964982188</v>
      </c>
      <c r="C260" s="14">
        <v>116.6</v>
      </c>
      <c r="D260" s="14">
        <v>4602.241</v>
      </c>
      <c r="E260" s="14">
        <v>3491.514</v>
      </c>
      <c r="F260" s="14">
        <v>3974.56</v>
      </c>
      <c r="G260" s="14">
        <v>9693.73</v>
      </c>
      <c r="H260" s="14">
        <v>8091.355</v>
      </c>
      <c r="I260" s="14">
        <v>7293.69</v>
      </c>
      <c r="J260" s="14">
        <v>6.82758</v>
      </c>
      <c r="K260" s="14">
        <v>11.23794</v>
      </c>
      <c r="L260" s="14">
        <v>9.81533</v>
      </c>
      <c r="M260" s="14">
        <v>7.275141</v>
      </c>
      <c r="N260" s="14">
        <v>0.084042</v>
      </c>
      <c r="O260" s="14">
        <v>1.4376</v>
      </c>
      <c r="P260" s="14">
        <v>1.645962</v>
      </c>
      <c r="Q260" s="14">
        <v>0.87341</v>
      </c>
      <c r="R260" s="14">
        <v>23684.130859</v>
      </c>
      <c r="S260" s="14">
        <v>7.047091</v>
      </c>
    </row>
    <row r="261" spans="1:19" ht="12.75">
      <c r="A261" s="13">
        <v>40724</v>
      </c>
      <c r="B261" s="53">
        <v>366987.768122826</v>
      </c>
      <c r="C261" s="14">
        <v>117.1</v>
      </c>
      <c r="D261" s="14">
        <v>4531.208</v>
      </c>
      <c r="E261" s="14">
        <v>3432.088</v>
      </c>
      <c r="F261" s="8">
        <v>3958.58</v>
      </c>
      <c r="G261" s="8">
        <v>9816.09</v>
      </c>
      <c r="H261" s="8">
        <v>8019.951</v>
      </c>
      <c r="I261" s="8">
        <v>7376.24</v>
      </c>
      <c r="J261" s="8">
        <v>6.77901</v>
      </c>
      <c r="K261" s="8">
        <v>10.88341</v>
      </c>
      <c r="L261" s="8">
        <v>9.82848</v>
      </c>
      <c r="M261" s="8">
        <v>7.257562</v>
      </c>
      <c r="N261" s="8">
        <v>0.08394</v>
      </c>
      <c r="O261" s="8">
        <v>1.44984</v>
      </c>
      <c r="P261" s="8">
        <v>1.605457</v>
      </c>
      <c r="Q261" s="8">
        <v>0.90307</v>
      </c>
      <c r="R261" s="8">
        <v>22398.099609</v>
      </c>
      <c r="S261" s="14">
        <v>7.024156</v>
      </c>
    </row>
    <row r="262" spans="1:19" ht="12.75">
      <c r="A262" s="13">
        <v>40755</v>
      </c>
      <c r="B262" s="52">
        <v>359679.40478539607</v>
      </c>
      <c r="C262" s="14">
        <v>118.1</v>
      </c>
      <c r="D262" s="8">
        <v>4450.249</v>
      </c>
      <c r="E262" s="14">
        <v>3361.608</v>
      </c>
      <c r="F262" s="8">
        <v>3874.38</v>
      </c>
      <c r="G262" s="8">
        <v>9833.03</v>
      </c>
      <c r="H262" s="8">
        <v>7822.311</v>
      </c>
      <c r="I262" s="8">
        <v>7158.77</v>
      </c>
      <c r="J262" s="8">
        <v>6.710439</v>
      </c>
      <c r="K262" s="8">
        <v>11.01517</v>
      </c>
      <c r="L262" s="8">
        <v>9.6429</v>
      </c>
      <c r="M262" s="8">
        <v>7.371121</v>
      </c>
      <c r="N262" s="8">
        <v>0.086934</v>
      </c>
      <c r="O262" s="8">
        <v>1.437</v>
      </c>
      <c r="P262" s="8">
        <v>1.641498</v>
      </c>
      <c r="Q262" s="8">
        <v>0.87542</v>
      </c>
      <c r="R262" s="8">
        <v>22440.25</v>
      </c>
      <c r="S262" s="14">
        <v>7.032864</v>
      </c>
    </row>
    <row r="263" spans="1:19" ht="12.75">
      <c r="A263" s="13">
        <v>40786</v>
      </c>
      <c r="B263" s="54">
        <v>358521.1949368347</v>
      </c>
      <c r="C263" s="14">
        <v>118.3</v>
      </c>
      <c r="D263" s="8">
        <v>4138.562</v>
      </c>
      <c r="E263" s="14">
        <v>3177.149</v>
      </c>
      <c r="F263" s="8">
        <v>3617.89</v>
      </c>
      <c r="G263" s="8">
        <v>8955.2</v>
      </c>
      <c r="H263" s="8">
        <v>7461.457</v>
      </c>
      <c r="I263" s="8">
        <v>5784.85</v>
      </c>
      <c r="J263" s="8">
        <v>6.998757</v>
      </c>
      <c r="K263" s="8">
        <v>11.39575</v>
      </c>
      <c r="L263" s="8">
        <v>10.07681</v>
      </c>
      <c r="M263" s="8">
        <v>7.49534</v>
      </c>
      <c r="N263" s="8">
        <v>0.091523</v>
      </c>
      <c r="O263" s="8">
        <v>1.4398</v>
      </c>
      <c r="P263" s="8">
        <v>1.628254</v>
      </c>
      <c r="Q263" s="8">
        <v>0.88426</v>
      </c>
      <c r="R263" s="8">
        <v>20534.85</v>
      </c>
      <c r="S263" s="14">
        <v>7.157283</v>
      </c>
    </row>
    <row r="264" spans="1:19" ht="12.75">
      <c r="A264" s="13">
        <v>40816</v>
      </c>
      <c r="B264" s="54">
        <v>345571.73797583237</v>
      </c>
      <c r="C264" s="14">
        <v>118.8</v>
      </c>
      <c r="D264" s="14">
        <v>3782.757</v>
      </c>
      <c r="E264" s="14">
        <v>2953.012</v>
      </c>
      <c r="F264" s="14">
        <v>3446.56</v>
      </c>
      <c r="G264" s="14">
        <v>8700.29</v>
      </c>
      <c r="H264" s="14">
        <v>7013.108</v>
      </c>
      <c r="I264" s="14">
        <v>5502.02</v>
      </c>
      <c r="J264" s="14">
        <v>8.03913</v>
      </c>
      <c r="K264" s="14">
        <v>12.52334</v>
      </c>
      <c r="L264" s="14">
        <v>10.7861</v>
      </c>
      <c r="M264" s="14">
        <v>7.813241</v>
      </c>
      <c r="N264" s="14">
        <v>0.104296</v>
      </c>
      <c r="O264" s="14">
        <v>1.3417</v>
      </c>
      <c r="P264" s="14">
        <v>1.557798</v>
      </c>
      <c r="Q264" s="14">
        <v>0.86128</v>
      </c>
      <c r="R264" s="14">
        <v>17592.41</v>
      </c>
      <c r="S264" s="14">
        <v>7.714717</v>
      </c>
    </row>
    <row r="265" spans="1:19" ht="12.75">
      <c r="A265" s="13">
        <v>40847</v>
      </c>
      <c r="B265" s="54">
        <v>377881.2546201129</v>
      </c>
      <c r="C265" s="14">
        <v>119.4</v>
      </c>
      <c r="D265">
        <v>4175.103</v>
      </c>
      <c r="E265" s="14">
        <v>3274.593</v>
      </c>
      <c r="F265" s="14">
        <v>3729.34</v>
      </c>
      <c r="G265" s="14">
        <v>8988.39</v>
      </c>
      <c r="H265" s="14">
        <v>7744.098</v>
      </c>
      <c r="I265" s="14">
        <v>6141.34</v>
      </c>
      <c r="J265" s="14">
        <v>7.896536</v>
      </c>
      <c r="K265" s="14">
        <v>12.74578</v>
      </c>
      <c r="L265" s="14">
        <v>11.01401</v>
      </c>
      <c r="M265" s="14">
        <v>8.37784</v>
      </c>
      <c r="N265" s="14">
        <v>0.10127</v>
      </c>
      <c r="O265" s="14">
        <v>1.39479</v>
      </c>
      <c r="P265" s="14">
        <v>1.614097</v>
      </c>
      <c r="Q265" s="14">
        <v>0.86413</v>
      </c>
      <c r="R265" s="14">
        <v>19864.87</v>
      </c>
      <c r="S265" s="14">
        <v>7.950173</v>
      </c>
    </row>
    <row r="266" spans="1:19" ht="12.75">
      <c r="A266" s="13">
        <v>40877</v>
      </c>
      <c r="B266" s="54">
        <v>383917.954844429</v>
      </c>
      <c r="C266" s="14">
        <v>119.7</v>
      </c>
      <c r="D266" s="14">
        <v>4075.56</v>
      </c>
      <c r="E266" s="14">
        <v>3265.407</v>
      </c>
      <c r="F266" s="14">
        <v>3723.73</v>
      </c>
      <c r="G266" s="14">
        <v>8434.61</v>
      </c>
      <c r="H266" s="14">
        <v>7831.452</v>
      </c>
      <c r="I266" s="14">
        <v>6088.84</v>
      </c>
      <c r="J266" s="14">
        <v>8.098801</v>
      </c>
      <c r="K266" s="14">
        <v>12.73776</v>
      </c>
      <c r="L266" s="14">
        <v>10.90212</v>
      </c>
      <c r="M266" s="14">
        <v>8.319815</v>
      </c>
      <c r="N266" s="14">
        <v>0.104325</v>
      </c>
      <c r="O266" s="14">
        <v>1.34614</v>
      </c>
      <c r="P266" s="14">
        <v>1.572796</v>
      </c>
      <c r="Q266" s="14">
        <v>0.85589</v>
      </c>
      <c r="R266" s="14">
        <v>17989.35</v>
      </c>
      <c r="S266" s="14">
        <v>7.965368</v>
      </c>
    </row>
    <row r="267" spans="1:19" ht="12.75">
      <c r="A267" s="13">
        <v>40908</v>
      </c>
      <c r="B267" s="53">
        <v>374528.95729012</v>
      </c>
      <c r="C267" s="14">
        <v>119.9</v>
      </c>
      <c r="D267" s="14">
        <v>4074.834</v>
      </c>
      <c r="E267" s="70">
        <v>3297.653</v>
      </c>
      <c r="F267" s="8">
        <v>3770.37</v>
      </c>
      <c r="G267" s="8">
        <v>8455.35</v>
      </c>
      <c r="H267" s="8">
        <v>7987.052</v>
      </c>
      <c r="I267" s="8">
        <v>5898.35</v>
      </c>
      <c r="J267" s="8">
        <v>8.073428</v>
      </c>
      <c r="K267" s="8">
        <v>12.54692</v>
      </c>
      <c r="L267" s="8">
        <v>10.48044</v>
      </c>
      <c r="M267" s="8">
        <v>8.276885</v>
      </c>
      <c r="N267" s="8">
        <v>0.104931</v>
      </c>
      <c r="O267" s="8">
        <v>1.29814</v>
      </c>
      <c r="P267" s="8">
        <v>1.5541</v>
      </c>
      <c r="Q267" s="8">
        <v>0.8353</v>
      </c>
      <c r="R267" s="8">
        <v>18434.39</v>
      </c>
      <c r="S267" s="14">
        <v>7.928735</v>
      </c>
    </row>
    <row r="268" spans="1:21" ht="12.75">
      <c r="A268" s="13">
        <v>40939</v>
      </c>
      <c r="B268" s="52">
        <v>395985.4359923019</v>
      </c>
      <c r="C268" s="14">
        <v>120.6</v>
      </c>
      <c r="D268" s="36">
        <v>4280.521</v>
      </c>
      <c r="E268" s="70">
        <v>3444.702</v>
      </c>
      <c r="F268" s="36">
        <v>3847.57</v>
      </c>
      <c r="G268" s="36">
        <v>8802.51</v>
      </c>
      <c r="H268" s="36">
        <v>8225.654</v>
      </c>
      <c r="I268" s="36">
        <v>6458.91</v>
      </c>
      <c r="J268" s="36">
        <v>7.799175</v>
      </c>
      <c r="K268" s="36">
        <v>12.30758</v>
      </c>
      <c r="L268" s="36">
        <v>10.20951</v>
      </c>
      <c r="M268" s="36">
        <v>8.288554</v>
      </c>
      <c r="N268" s="36">
        <v>0.102284</v>
      </c>
      <c r="O268" s="36">
        <v>1.30905</v>
      </c>
      <c r="P268" s="36">
        <v>1.578062</v>
      </c>
      <c r="Q268" s="36">
        <v>0.82953</v>
      </c>
      <c r="R268" s="36">
        <v>20430.25</v>
      </c>
      <c r="S268" s="14">
        <v>7.777015</v>
      </c>
      <c r="T268" s="48"/>
      <c r="U268" s="48"/>
    </row>
    <row r="269" spans="1:29" ht="12.75">
      <c r="A269" s="13">
        <v>40968</v>
      </c>
      <c r="B269" s="53">
        <v>402702.85580393265</v>
      </c>
      <c r="C269" s="14">
        <v>121.3</v>
      </c>
      <c r="D269" s="36">
        <v>4491.979</v>
      </c>
      <c r="E269" s="70">
        <v>3591.762</v>
      </c>
      <c r="F269" s="36">
        <v>3998.11</v>
      </c>
      <c r="G269" s="36">
        <v>9723.24</v>
      </c>
      <c r="H269" s="36">
        <v>8299.742</v>
      </c>
      <c r="I269" s="36">
        <v>6856.08</v>
      </c>
      <c r="J269" s="36">
        <v>7.450213</v>
      </c>
      <c r="K269" s="36">
        <v>11.9013</v>
      </c>
      <c r="L269" s="36">
        <v>9.96615</v>
      </c>
      <c r="M269" s="36">
        <v>8.049617</v>
      </c>
      <c r="N269" s="36">
        <v>0.092046</v>
      </c>
      <c r="O269" s="36">
        <v>1.3377</v>
      </c>
      <c r="P269" s="36">
        <v>1.597444</v>
      </c>
      <c r="Q269" s="36">
        <v>0.8374</v>
      </c>
      <c r="R269" s="36">
        <v>21680.08</v>
      </c>
      <c r="S269" s="14">
        <v>7.564039</v>
      </c>
      <c r="T269" s="55"/>
      <c r="U269" s="55"/>
      <c r="V269" s="55"/>
      <c r="W269" s="55"/>
      <c r="X269" s="55"/>
      <c r="Y269" s="55"/>
      <c r="Z269" s="55"/>
      <c r="AA269" s="55"/>
      <c r="AB269" s="55"/>
      <c r="AC269" s="55"/>
    </row>
    <row r="270" spans="1:20" s="8" customFormat="1" ht="12.75">
      <c r="A270" s="13">
        <v>40999</v>
      </c>
      <c r="B270" s="52">
        <v>397019.3405249189</v>
      </c>
      <c r="C270" s="14">
        <v>122.6</v>
      </c>
      <c r="D270" s="14">
        <v>4552.202</v>
      </c>
      <c r="E270" s="70">
        <v>3708.746</v>
      </c>
      <c r="F270" s="14">
        <v>3945.41</v>
      </c>
      <c r="G270" s="14">
        <v>10083.56</v>
      </c>
      <c r="H270" s="14">
        <v>8471.507</v>
      </c>
      <c r="I270" s="14">
        <v>6946.83</v>
      </c>
      <c r="J270" s="14">
        <v>7.674602</v>
      </c>
      <c r="K270" s="14">
        <v>12.26207</v>
      </c>
      <c r="L270" s="14">
        <v>10.22019</v>
      </c>
      <c r="M270" s="14">
        <v>7.950485</v>
      </c>
      <c r="N270" s="14">
        <v>0.093257</v>
      </c>
      <c r="O270" s="14">
        <v>1.33169</v>
      </c>
      <c r="P270" s="14">
        <v>1.597747</v>
      </c>
      <c r="Q270" s="14">
        <v>0.83348</v>
      </c>
      <c r="R270" s="14">
        <v>20555.58</v>
      </c>
      <c r="S270" s="14">
        <v>7.678811</v>
      </c>
      <c r="T270" s="14"/>
    </row>
    <row r="271" spans="1:19" ht="12.75">
      <c r="A271" s="13">
        <v>41029</v>
      </c>
      <c r="B271" s="57">
        <v>408267.98506776127</v>
      </c>
      <c r="C271" s="14">
        <v>123.1</v>
      </c>
      <c r="D271" s="14">
        <v>4503.68</v>
      </c>
      <c r="E271" s="70">
        <v>3684.554</v>
      </c>
      <c r="F271" s="14">
        <v>3934.37</v>
      </c>
      <c r="G271" s="14">
        <v>9520.89</v>
      </c>
      <c r="H271" s="14">
        <v>8506.563</v>
      </c>
      <c r="I271" s="14">
        <v>6761.19</v>
      </c>
      <c r="J271" s="14">
        <v>7.750187</v>
      </c>
      <c r="K271" s="14">
        <v>12.58513</v>
      </c>
      <c r="L271" s="14">
        <v>10.25776</v>
      </c>
      <c r="M271" s="14">
        <v>8.068336</v>
      </c>
      <c r="N271" s="14">
        <v>0.097065</v>
      </c>
      <c r="O271" s="14">
        <v>1.32355</v>
      </c>
      <c r="P271" s="14">
        <v>1.623848</v>
      </c>
      <c r="Q271" s="14">
        <v>0.81507</v>
      </c>
      <c r="R271" s="14">
        <v>21094.21</v>
      </c>
      <c r="S271" s="14">
        <v>7.844723</v>
      </c>
    </row>
    <row r="272" spans="1:19" ht="12.75">
      <c r="A272" s="13">
        <v>41060</v>
      </c>
      <c r="B272" s="8">
        <v>393615.7425883459</v>
      </c>
      <c r="C272" s="14">
        <v>123.2</v>
      </c>
      <c r="D272" s="14">
        <v>4119.206</v>
      </c>
      <c r="E272" s="70">
        <v>3461.397</v>
      </c>
      <c r="F272" s="14">
        <v>3668.25</v>
      </c>
      <c r="G272" s="14">
        <v>8542.73</v>
      </c>
      <c r="H272" s="14">
        <v>8179.631</v>
      </c>
      <c r="I272" s="14">
        <v>6264.38</v>
      </c>
      <c r="J272" s="14">
        <v>8.561338</v>
      </c>
      <c r="K272" s="14">
        <v>13.17712</v>
      </c>
      <c r="L272" s="14">
        <v>10.58558</v>
      </c>
      <c r="M272" s="14">
        <v>8.304044</v>
      </c>
      <c r="N272" s="14">
        <v>0.109179</v>
      </c>
      <c r="O272" s="14">
        <v>1.23644</v>
      </c>
      <c r="P272" s="14">
        <v>1.539143</v>
      </c>
      <c r="Q272" s="14">
        <v>0.80333</v>
      </c>
      <c r="R272" s="14">
        <v>18629.52</v>
      </c>
      <c r="S272" s="14">
        <v>8.2654</v>
      </c>
    </row>
    <row r="273" spans="1:19" ht="12.75">
      <c r="A273" s="13">
        <v>41090</v>
      </c>
      <c r="B273" s="8">
        <v>400907.3345736246</v>
      </c>
      <c r="C273" s="14">
        <v>123.5</v>
      </c>
      <c r="D273" s="14">
        <v>4331.155</v>
      </c>
      <c r="E273" s="70">
        <v>3602.73</v>
      </c>
      <c r="F273" s="14">
        <v>3853.18</v>
      </c>
      <c r="G273" s="14">
        <v>9006.78</v>
      </c>
      <c r="H273" s="14">
        <v>8465.366</v>
      </c>
      <c r="I273" s="14">
        <v>6416.28</v>
      </c>
      <c r="J273" s="14">
        <v>8.178504</v>
      </c>
      <c r="K273" s="14">
        <v>12.82775</v>
      </c>
      <c r="L273" s="14">
        <v>10.37893</v>
      </c>
      <c r="M273" s="14">
        <v>8.383424</v>
      </c>
      <c r="N273" s="14">
        <v>0.1025</v>
      </c>
      <c r="O273" s="14">
        <v>1.26905</v>
      </c>
      <c r="P273" s="14">
        <v>1.568471</v>
      </c>
      <c r="Q273" s="14">
        <v>0.8091</v>
      </c>
      <c r="R273" s="14">
        <v>19441.46</v>
      </c>
      <c r="S273" s="14">
        <v>8.022485</v>
      </c>
    </row>
    <row r="274" spans="1:19" ht="12.75">
      <c r="A274" s="13">
        <v>41121</v>
      </c>
      <c r="B274" s="8">
        <v>411754.453214964</v>
      </c>
      <c r="C274" s="14">
        <v>123.9</v>
      </c>
      <c r="D274" s="14">
        <v>4388.036</v>
      </c>
      <c r="E274" s="70">
        <v>3651.797</v>
      </c>
      <c r="F274" s="14">
        <v>3900.43</v>
      </c>
      <c r="G274" s="14">
        <v>8695.06</v>
      </c>
      <c r="H274" s="14">
        <v>8501.56</v>
      </c>
      <c r="I274" s="14">
        <v>6772.26</v>
      </c>
      <c r="J274" s="14">
        <v>8.215144</v>
      </c>
      <c r="K274" s="14">
        <v>12.87163</v>
      </c>
      <c r="L274" s="14">
        <v>10.11736</v>
      </c>
      <c r="M274" s="14">
        <v>8.645248</v>
      </c>
      <c r="N274" s="14">
        <v>0.105187</v>
      </c>
      <c r="O274" s="14">
        <v>1.23155</v>
      </c>
      <c r="P274" s="14">
        <v>1.566818</v>
      </c>
      <c r="Q274" s="14">
        <v>0.78602</v>
      </c>
      <c r="R274" s="14">
        <v>19796.81</v>
      </c>
      <c r="S274" s="14">
        <v>8.196243</v>
      </c>
    </row>
    <row r="275" spans="1:19" ht="12.75">
      <c r="A275" s="13">
        <v>41152</v>
      </c>
      <c r="B275" s="8">
        <v>423044.5328631211</v>
      </c>
      <c r="C275" s="36">
        <v>124.2</v>
      </c>
      <c r="D275" s="14">
        <v>4501.501</v>
      </c>
      <c r="E275" s="70">
        <v>3731.988</v>
      </c>
      <c r="F275" s="14">
        <v>3981.48</v>
      </c>
      <c r="G275" s="14">
        <v>8839.91</v>
      </c>
      <c r="H275" s="14">
        <v>8446.063</v>
      </c>
      <c r="I275" s="14">
        <v>6970.79</v>
      </c>
      <c r="J275" s="14">
        <v>8.428524</v>
      </c>
      <c r="K275" s="14">
        <v>13.38752</v>
      </c>
      <c r="L275" s="14">
        <v>10.62407</v>
      </c>
      <c r="M275" s="14">
        <v>8.710468</v>
      </c>
      <c r="N275" s="14">
        <v>0.107644</v>
      </c>
      <c r="O275" s="14">
        <v>1.26049</v>
      </c>
      <c r="P275" s="14">
        <v>1.588359</v>
      </c>
      <c r="Q275" s="14">
        <v>0.79358</v>
      </c>
      <c r="R275" s="14">
        <v>19482.57</v>
      </c>
      <c r="S275" s="14">
        <v>8.540868</v>
      </c>
    </row>
    <row r="276" spans="1:20" ht="12.75">
      <c r="A276" s="13">
        <v>41182</v>
      </c>
      <c r="B276" s="8">
        <v>430002.67090562824</v>
      </c>
      <c r="C276" s="36">
        <v>125.3</v>
      </c>
      <c r="D276" s="14">
        <v>4627.184</v>
      </c>
      <c r="E276" s="70">
        <v>3827.217</v>
      </c>
      <c r="F276" s="14">
        <v>4010.25</v>
      </c>
      <c r="G276" s="14">
        <v>8870.16</v>
      </c>
      <c r="H276" s="14">
        <v>8549.018</v>
      </c>
      <c r="I276" s="14">
        <v>7216.15</v>
      </c>
      <c r="J276" s="14">
        <v>8.251178</v>
      </c>
      <c r="K276" s="14">
        <v>13.32405</v>
      </c>
      <c r="L276" s="14">
        <v>10.61514</v>
      </c>
      <c r="M276" s="14">
        <v>8.580387</v>
      </c>
      <c r="N276" s="14">
        <v>0.106056</v>
      </c>
      <c r="O276" s="14">
        <v>1.2865</v>
      </c>
      <c r="P276" s="14">
        <v>1.614806</v>
      </c>
      <c r="Q276" s="14">
        <v>0.79669</v>
      </c>
      <c r="R276" s="14">
        <v>20840.38</v>
      </c>
      <c r="S276" s="14">
        <v>8.385781</v>
      </c>
      <c r="T276" s="48"/>
    </row>
    <row r="277" spans="1:19" ht="12.75">
      <c r="A277" s="13">
        <v>41213</v>
      </c>
      <c r="B277" s="52">
        <v>448136.4487816136</v>
      </c>
      <c r="C277" s="36">
        <v>126.1</v>
      </c>
      <c r="D277" s="70">
        <v>4597.231</v>
      </c>
      <c r="E277" s="70">
        <v>3751.462</v>
      </c>
      <c r="F277" s="70">
        <v>4045.55</v>
      </c>
      <c r="G277" s="70">
        <v>8928.29</v>
      </c>
      <c r="H277" s="70">
        <v>8541.271</v>
      </c>
      <c r="I277" s="70">
        <v>7260.63</v>
      </c>
      <c r="J277" s="70">
        <v>8.699244</v>
      </c>
      <c r="K277" s="70">
        <v>14.01492</v>
      </c>
      <c r="L277" s="70">
        <v>11.27248</v>
      </c>
      <c r="M277" s="70">
        <v>9.020654</v>
      </c>
      <c r="N277" s="70">
        <v>0.108835</v>
      </c>
      <c r="O277" s="70">
        <v>1.2958</v>
      </c>
      <c r="P277" s="70">
        <v>1.61105</v>
      </c>
      <c r="Q277" s="70">
        <v>0.80432</v>
      </c>
      <c r="R277" s="70">
        <v>21641.82</v>
      </c>
      <c r="S277" s="70">
        <v>8.703609</v>
      </c>
    </row>
    <row r="278" spans="1:19" ht="12.75">
      <c r="A278" s="13">
        <v>41243</v>
      </c>
      <c r="B278" s="53">
        <v>459947.42689658544</v>
      </c>
      <c r="C278" s="14">
        <v>126.4</v>
      </c>
      <c r="D278" s="14">
        <v>4658.581</v>
      </c>
      <c r="E278" s="14">
        <v>3762.15</v>
      </c>
      <c r="F278" s="14">
        <v>4122.47</v>
      </c>
      <c r="G278" s="14">
        <v>9446.01</v>
      </c>
      <c r="H278" s="14">
        <v>8483.901</v>
      </c>
      <c r="I278" s="14">
        <v>7405.5</v>
      </c>
      <c r="J278" s="14">
        <v>8.881915</v>
      </c>
      <c r="K278" s="14">
        <v>14.23451</v>
      </c>
      <c r="L278" s="14">
        <v>11.55173</v>
      </c>
      <c r="M278" s="14">
        <v>9.266069</v>
      </c>
      <c r="N278" s="14">
        <v>0.107699</v>
      </c>
      <c r="O278" s="14">
        <v>1.30059</v>
      </c>
      <c r="P278" s="14">
        <v>1.60264</v>
      </c>
      <c r="Q278" s="14">
        <v>0.81153</v>
      </c>
      <c r="R278" s="14">
        <v>22030.39</v>
      </c>
      <c r="S278" s="14">
        <v>8.941383</v>
      </c>
    </row>
    <row r="279" spans="1:19" ht="12.75">
      <c r="A279" s="13">
        <v>41274</v>
      </c>
      <c r="B279" s="8">
        <v>474457.6061577786</v>
      </c>
      <c r="C279" s="56">
        <f>C278*(1+(C278-C277)/C277)</f>
        <v>126.70071371927042</v>
      </c>
      <c r="D279" s="36">
        <v>4748.699</v>
      </c>
      <c r="E279" s="36">
        <v>3788.733</v>
      </c>
      <c r="F279" s="36">
        <v>4146.4</v>
      </c>
      <c r="G279" s="36">
        <v>10395.18</v>
      </c>
      <c r="H279" s="36">
        <v>8613.366</v>
      </c>
      <c r="I279" s="36">
        <v>7612.39</v>
      </c>
      <c r="J279" s="36">
        <v>8.484409</v>
      </c>
      <c r="K279" s="36">
        <v>13.79136</v>
      </c>
      <c r="L279" s="36">
        <v>11.18576</v>
      </c>
      <c r="M279" s="36">
        <v>8.808517</v>
      </c>
      <c r="N279" s="36">
        <v>0.098125</v>
      </c>
      <c r="O279" s="36">
        <v>1.31839</v>
      </c>
      <c r="P279" s="36">
        <v>1.625495</v>
      </c>
      <c r="Q279" s="36">
        <v>0.81107</v>
      </c>
      <c r="R279" s="36">
        <v>22656.92</v>
      </c>
      <c r="S279" s="36">
        <v>8.521056</v>
      </c>
    </row>
    <row r="280" spans="1:20" ht="12.75">
      <c r="A280" s="13">
        <v>41305</v>
      </c>
      <c r="B280" s="36" t="e">
        <f>NA()</f>
        <v>#N/A</v>
      </c>
      <c r="C280" s="36" t="e">
        <f>NA()</f>
        <v>#N/A</v>
      </c>
      <c r="D280" s="36" t="e">
        <f>NA()</f>
        <v>#N/A</v>
      </c>
      <c r="E280" s="36" t="e">
        <f>NA()</f>
        <v>#N/A</v>
      </c>
      <c r="F280" s="36" t="e">
        <f>NA()</f>
        <v>#N/A</v>
      </c>
      <c r="G280" s="36" t="e">
        <f>NA()</f>
        <v>#N/A</v>
      </c>
      <c r="H280" s="36" t="e">
        <f>NA()</f>
        <v>#N/A</v>
      </c>
      <c r="I280" s="36" t="e">
        <f>NA()</f>
        <v>#N/A</v>
      </c>
      <c r="J280" s="36" t="e">
        <f>NA()</f>
        <v>#N/A</v>
      </c>
      <c r="K280" s="36" t="e">
        <f>NA()</f>
        <v>#N/A</v>
      </c>
      <c r="L280" s="36" t="e">
        <f>NA()</f>
        <v>#N/A</v>
      </c>
      <c r="M280" s="36" t="e">
        <f>NA()</f>
        <v>#N/A</v>
      </c>
      <c r="N280" s="36" t="e">
        <f>NA()</f>
        <v>#N/A</v>
      </c>
      <c r="O280" s="36" t="e">
        <f>NA()</f>
        <v>#N/A</v>
      </c>
      <c r="P280" s="36" t="e">
        <f>NA()</f>
        <v>#N/A</v>
      </c>
      <c r="Q280" s="36" t="e">
        <f>NA()</f>
        <v>#N/A</v>
      </c>
      <c r="R280" s="36" t="e">
        <f>NA()</f>
        <v>#N/A</v>
      </c>
      <c r="S280" s="36" t="e">
        <f>NA()</f>
        <v>#N/A</v>
      </c>
      <c r="T280" s="48"/>
    </row>
    <row r="281" spans="1:19" ht="12.75">
      <c r="A281" s="13">
        <v>41333</v>
      </c>
      <c r="B281" s="36" t="e">
        <f>NA()</f>
        <v>#N/A</v>
      </c>
      <c r="C281" s="36" t="e">
        <f>NA()</f>
        <v>#N/A</v>
      </c>
      <c r="D281" s="36" t="e">
        <f>NA()</f>
        <v>#N/A</v>
      </c>
      <c r="E281" s="36" t="e">
        <f>NA()</f>
        <v>#N/A</v>
      </c>
      <c r="F281" s="36" t="e">
        <f>NA()</f>
        <v>#N/A</v>
      </c>
      <c r="G281" s="36" t="e">
        <f>NA()</f>
        <v>#N/A</v>
      </c>
      <c r="H281" s="36" t="e">
        <f>NA()</f>
        <v>#N/A</v>
      </c>
      <c r="I281" s="36" t="e">
        <f>NA()</f>
        <v>#N/A</v>
      </c>
      <c r="J281" s="36" t="e">
        <f>NA()</f>
        <v>#N/A</v>
      </c>
      <c r="K281" s="36" t="e">
        <f>NA()</f>
        <v>#N/A</v>
      </c>
      <c r="L281" s="36" t="e">
        <f>NA()</f>
        <v>#N/A</v>
      </c>
      <c r="M281" s="36" t="e">
        <f>NA()</f>
        <v>#N/A</v>
      </c>
      <c r="N281" s="36" t="e">
        <f>NA()</f>
        <v>#N/A</v>
      </c>
      <c r="O281" s="36" t="e">
        <f>NA()</f>
        <v>#N/A</v>
      </c>
      <c r="P281" s="36" t="e">
        <f>NA()</f>
        <v>#N/A</v>
      </c>
      <c r="Q281" s="36" t="e">
        <f>NA()</f>
        <v>#N/A</v>
      </c>
      <c r="R281" s="36" t="e">
        <f>NA()</f>
        <v>#N/A</v>
      </c>
      <c r="S281" s="36" t="e">
        <f>NA()</f>
        <v>#N/A</v>
      </c>
    </row>
    <row r="282" spans="1:19" ht="12.75">
      <c r="A282" s="13">
        <v>41364</v>
      </c>
      <c r="B282" s="36" t="e">
        <f>NA()</f>
        <v>#N/A</v>
      </c>
      <c r="C282" s="36" t="e">
        <f>NA()</f>
        <v>#N/A</v>
      </c>
      <c r="D282" s="36" t="e">
        <f>NA()</f>
        <v>#N/A</v>
      </c>
      <c r="E282" s="36" t="e">
        <f>NA()</f>
        <v>#N/A</v>
      </c>
      <c r="F282" s="36" t="e">
        <f>NA()</f>
        <v>#N/A</v>
      </c>
      <c r="G282" s="36" t="e">
        <f>NA()</f>
        <v>#N/A</v>
      </c>
      <c r="H282" s="36" t="e">
        <f>NA()</f>
        <v>#N/A</v>
      </c>
      <c r="I282" s="36" t="e">
        <f>NA()</f>
        <v>#N/A</v>
      </c>
      <c r="J282" s="36" t="e">
        <f>NA()</f>
        <v>#N/A</v>
      </c>
      <c r="K282" s="36" t="e">
        <f>NA()</f>
        <v>#N/A</v>
      </c>
      <c r="L282" s="36" t="e">
        <f>NA()</f>
        <v>#N/A</v>
      </c>
      <c r="M282" s="36" t="e">
        <f>NA()</f>
        <v>#N/A</v>
      </c>
      <c r="N282" s="36" t="e">
        <f>NA()</f>
        <v>#N/A</v>
      </c>
      <c r="O282" s="36" t="e">
        <f>NA()</f>
        <v>#N/A</v>
      </c>
      <c r="P282" s="36" t="e">
        <f>NA()</f>
        <v>#N/A</v>
      </c>
      <c r="Q282" s="36" t="e">
        <f>NA()</f>
        <v>#N/A</v>
      </c>
      <c r="R282" s="36" t="e">
        <f>NA()</f>
        <v>#N/A</v>
      </c>
      <c r="S282" s="36" t="e">
        <f>NA()</f>
        <v>#N/A</v>
      </c>
    </row>
    <row r="283" spans="1:19" ht="12.75">
      <c r="A283" s="13">
        <v>41394</v>
      </c>
      <c r="B283" s="36" t="e">
        <f>NA()</f>
        <v>#N/A</v>
      </c>
      <c r="C283" s="36" t="e">
        <f>NA()</f>
        <v>#N/A</v>
      </c>
      <c r="D283" s="36" t="e">
        <f>NA()</f>
        <v>#N/A</v>
      </c>
      <c r="E283" s="36" t="e">
        <f>NA()</f>
        <v>#N/A</v>
      </c>
      <c r="F283" s="36" t="e">
        <f>NA()</f>
        <v>#N/A</v>
      </c>
      <c r="G283" s="36" t="e">
        <f>NA()</f>
        <v>#N/A</v>
      </c>
      <c r="H283" s="36" t="e">
        <f>NA()</f>
        <v>#N/A</v>
      </c>
      <c r="I283" s="36" t="e">
        <f>NA()</f>
        <v>#N/A</v>
      </c>
      <c r="J283" s="36" t="e">
        <f>NA()</f>
        <v>#N/A</v>
      </c>
      <c r="K283" s="36" t="e">
        <f>NA()</f>
        <v>#N/A</v>
      </c>
      <c r="L283" s="36" t="e">
        <f>NA()</f>
        <v>#N/A</v>
      </c>
      <c r="M283" s="36" t="e">
        <f>NA()</f>
        <v>#N/A</v>
      </c>
      <c r="N283" s="36" t="e">
        <f>NA()</f>
        <v>#N/A</v>
      </c>
      <c r="O283" s="36" t="e">
        <f>NA()</f>
        <v>#N/A</v>
      </c>
      <c r="P283" s="36" t="e">
        <f>NA()</f>
        <v>#N/A</v>
      </c>
      <c r="Q283" s="36" t="e">
        <f>NA()</f>
        <v>#N/A</v>
      </c>
      <c r="R283" s="36" t="e">
        <f>NA()</f>
        <v>#N/A</v>
      </c>
      <c r="S283" s="36" t="e">
        <f>NA()</f>
        <v>#N/A</v>
      </c>
    </row>
    <row r="284" spans="1:19" ht="12.75">
      <c r="A284" s="13">
        <v>41425</v>
      </c>
      <c r="B284" s="36" t="e">
        <f>NA()</f>
        <v>#N/A</v>
      </c>
      <c r="C284" s="36" t="e">
        <f>NA()</f>
        <v>#N/A</v>
      </c>
      <c r="D284" s="36" t="e">
        <f>NA()</f>
        <v>#N/A</v>
      </c>
      <c r="E284" s="36" t="e">
        <f>NA()</f>
        <v>#N/A</v>
      </c>
      <c r="F284" s="36" t="e">
        <f>NA()</f>
        <v>#N/A</v>
      </c>
      <c r="G284" s="36" t="e">
        <f>NA()</f>
        <v>#N/A</v>
      </c>
      <c r="H284" s="36" t="e">
        <f>NA()</f>
        <v>#N/A</v>
      </c>
      <c r="I284" s="36" t="e">
        <f>NA()</f>
        <v>#N/A</v>
      </c>
      <c r="J284" s="36" t="e">
        <f>NA()</f>
        <v>#N/A</v>
      </c>
      <c r="K284" s="36" t="e">
        <f>NA()</f>
        <v>#N/A</v>
      </c>
      <c r="L284" s="36" t="e">
        <f>NA()</f>
        <v>#N/A</v>
      </c>
      <c r="M284" s="36" t="e">
        <f>NA()</f>
        <v>#N/A</v>
      </c>
      <c r="N284" s="36" t="e">
        <f>NA()</f>
        <v>#N/A</v>
      </c>
      <c r="O284" s="36" t="e">
        <f>NA()</f>
        <v>#N/A</v>
      </c>
      <c r="P284" s="36" t="e">
        <f>NA()</f>
        <v>#N/A</v>
      </c>
      <c r="Q284" s="36" t="e">
        <f>NA()</f>
        <v>#N/A</v>
      </c>
      <c r="R284" s="36" t="e">
        <f>NA()</f>
        <v>#N/A</v>
      </c>
      <c r="S284" s="36" t="e">
        <f>NA()</f>
        <v>#N/A</v>
      </c>
    </row>
    <row r="285" spans="1:19" ht="12.75">
      <c r="A285" s="13">
        <v>41455</v>
      </c>
      <c r="B285" s="36" t="e">
        <f>NA()</f>
        <v>#N/A</v>
      </c>
      <c r="C285" s="36" t="e">
        <f>NA()</f>
        <v>#N/A</v>
      </c>
      <c r="D285" s="36" t="e">
        <f>NA()</f>
        <v>#N/A</v>
      </c>
      <c r="E285" s="36" t="e">
        <f>NA()</f>
        <v>#N/A</v>
      </c>
      <c r="F285" s="36" t="e">
        <f>NA()</f>
        <v>#N/A</v>
      </c>
      <c r="G285" s="36" t="e">
        <f>NA()</f>
        <v>#N/A</v>
      </c>
      <c r="H285" s="36" t="e">
        <f>NA()</f>
        <v>#N/A</v>
      </c>
      <c r="I285" s="36" t="e">
        <f>NA()</f>
        <v>#N/A</v>
      </c>
      <c r="J285" s="36" t="e">
        <f>NA()</f>
        <v>#N/A</v>
      </c>
      <c r="K285" s="36" t="e">
        <f>NA()</f>
        <v>#N/A</v>
      </c>
      <c r="L285" s="36" t="e">
        <f>NA()</f>
        <v>#N/A</v>
      </c>
      <c r="M285" s="36" t="e">
        <f>NA()</f>
        <v>#N/A</v>
      </c>
      <c r="N285" s="36" t="e">
        <f>NA()</f>
        <v>#N/A</v>
      </c>
      <c r="O285" s="36" t="e">
        <f>NA()</f>
        <v>#N/A</v>
      </c>
      <c r="P285" s="36" t="e">
        <f>NA()</f>
        <v>#N/A</v>
      </c>
      <c r="Q285" s="36" t="e">
        <f>NA()</f>
        <v>#N/A</v>
      </c>
      <c r="R285" s="36" t="e">
        <f>NA()</f>
        <v>#N/A</v>
      </c>
      <c r="S285" s="36" t="e">
        <f>NA()</f>
        <v>#N/A</v>
      </c>
    </row>
    <row r="286" spans="2:20" ht="12.7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 t="str">
        <f>IF(T278=T287,"MATCH","$$$")</f>
        <v>MATCH</v>
      </c>
    </row>
    <row r="287" spans="4:18" ht="12.7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4:18" ht="12.7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ht="12.75">
      <c r="Q289" s="12"/>
    </row>
    <row r="290" ht="12.75">
      <c r="Q290" s="12"/>
    </row>
    <row r="291" ht="12.75">
      <c r="Q291" s="12"/>
    </row>
    <row r="292" ht="12.75">
      <c r="Q292" s="12"/>
    </row>
    <row r="293" ht="12.75">
      <c r="Q293" s="12"/>
    </row>
    <row r="294" ht="12.75">
      <c r="Q294" s="12"/>
    </row>
    <row r="295" ht="12.75">
      <c r="Q295" s="12"/>
    </row>
    <row r="296" ht="12.75">
      <c r="Q296" s="12"/>
    </row>
    <row r="297" ht="12.75">
      <c r="Q297" s="12"/>
    </row>
    <row r="298" ht="12.75">
      <c r="Q298" s="12"/>
    </row>
    <row r="299" ht="12.75">
      <c r="Q299" s="12"/>
    </row>
    <row r="300" ht="12.75">
      <c r="Q300" s="12"/>
    </row>
    <row r="301" ht="12.75">
      <c r="Q301" s="12"/>
    </row>
    <row r="302" ht="12.75">
      <c r="Q302" s="12"/>
    </row>
    <row r="303" ht="12.75">
      <c r="Q303" s="12"/>
    </row>
    <row r="304" ht="12.75">
      <c r="Q304" s="12"/>
    </row>
    <row r="305" ht="12.75">
      <c r="Q305" s="12"/>
    </row>
    <row r="306" ht="12.75">
      <c r="Q306" s="12"/>
    </row>
    <row r="307" ht="12.75">
      <c r="Q307" s="12"/>
    </row>
    <row r="308" ht="12.75">
      <c r="Q308" s="12"/>
    </row>
    <row r="309" ht="12.75">
      <c r="Q309" s="12"/>
    </row>
    <row r="310" ht="12.75">
      <c r="Q310" s="12"/>
    </row>
    <row r="311" ht="12.75">
      <c r="Q311" s="12"/>
    </row>
    <row r="312" ht="12.75">
      <c r="Q312" s="12"/>
    </row>
    <row r="313" ht="12.75">
      <c r="Q313" s="12"/>
    </row>
    <row r="314" ht="12.75">
      <c r="Q314" s="12"/>
    </row>
    <row r="315" ht="12.75">
      <c r="Q315" s="12"/>
    </row>
    <row r="316" ht="12.75">
      <c r="Q316" s="12"/>
    </row>
    <row r="317" ht="12.75">
      <c r="Q317" s="12"/>
    </row>
    <row r="318" ht="12.75">
      <c r="Q318" s="12"/>
    </row>
    <row r="319" ht="12.75">
      <c r="Q319" s="12"/>
    </row>
    <row r="320" ht="12.75">
      <c r="Q320" s="12"/>
    </row>
    <row r="321" ht="12.75">
      <c r="Q321" s="12"/>
    </row>
    <row r="322" ht="12.75">
      <c r="Q322" s="12"/>
    </row>
    <row r="323" ht="12.75">
      <c r="Q323" s="12"/>
    </row>
    <row r="324" ht="12.75">
      <c r="Q324" s="12"/>
    </row>
    <row r="325" ht="12.75">
      <c r="Q325" s="12"/>
    </row>
    <row r="326" ht="12.75">
      <c r="Q326" s="12"/>
    </row>
    <row r="327" ht="12.75">
      <c r="Q327" s="12"/>
    </row>
    <row r="328" ht="12.75">
      <c r="Q328" s="12"/>
    </row>
    <row r="329" ht="12.75">
      <c r="Q329" s="12"/>
    </row>
    <row r="330" ht="12.75">
      <c r="Q330" s="12"/>
    </row>
    <row r="331" ht="12.75">
      <c r="Q331" s="12"/>
    </row>
    <row r="332" ht="12.75">
      <c r="Q332" s="12"/>
    </row>
    <row r="333" ht="12.75">
      <c r="Q333" s="12"/>
    </row>
    <row r="334" ht="12.75">
      <c r="Q334" s="12"/>
    </row>
    <row r="335" ht="12.75">
      <c r="Q335" s="12"/>
    </row>
    <row r="336" ht="12.75">
      <c r="Q336" s="12"/>
    </row>
    <row r="337" ht="12.75">
      <c r="Q337" s="12"/>
    </row>
    <row r="338" ht="12.75">
      <c r="Q338" s="12"/>
    </row>
    <row r="339" ht="12.75">
      <c r="Q339" s="12"/>
    </row>
    <row r="340" ht="12.75">
      <c r="Q340" s="12"/>
    </row>
    <row r="341" ht="12.75">
      <c r="Q341" s="12"/>
    </row>
    <row r="342" ht="12.75">
      <c r="Q342" s="12"/>
    </row>
    <row r="343" ht="12.75">
      <c r="Q343" s="12"/>
    </row>
    <row r="344" ht="12.75">
      <c r="Q344" s="12"/>
    </row>
    <row r="345" ht="12.75">
      <c r="Q345" s="12"/>
    </row>
    <row r="346" ht="12.75">
      <c r="Q346" s="12"/>
    </row>
    <row r="347" ht="12.75">
      <c r="Q347" s="12"/>
    </row>
    <row r="348" ht="12.75">
      <c r="Q348" s="12"/>
    </row>
    <row r="349" ht="12.75">
      <c r="Q349" s="12"/>
    </row>
    <row r="350" ht="12.75">
      <c r="Q350" s="12"/>
    </row>
    <row r="351" ht="12.75">
      <c r="Q351" s="12"/>
    </row>
    <row r="352" ht="12.75">
      <c r="Q352" s="12"/>
    </row>
    <row r="353" ht="12.75">
      <c r="Q353" s="12"/>
    </row>
    <row r="354" ht="12.75">
      <c r="Q354" s="12"/>
    </row>
    <row r="355" spans="17:26" ht="12.75">
      <c r="Q355" s="12"/>
      <c r="X355" s="51"/>
      <c r="Y355" s="51"/>
      <c r="Z355" s="35">
        <v>817.85141</v>
      </c>
    </row>
    <row r="356" spans="17:26" ht="12.75">
      <c r="Q356" s="12"/>
      <c r="X356" s="51" t="e">
        <f>(#REF!-#REF!)/#REF!</f>
        <v>#REF!</v>
      </c>
      <c r="Y356" s="51">
        <f>(Z356-Z355)/Z355</f>
        <v>-0.06709679573701541</v>
      </c>
      <c r="Z356" s="35">
        <v>762.976201</v>
      </c>
    </row>
    <row r="357" spans="17:26" ht="12.75">
      <c r="Q357" s="12"/>
      <c r="Z357" s="35">
        <v>772.785894</v>
      </c>
    </row>
    <row r="358" spans="17:26" ht="12.75">
      <c r="Q358" s="12"/>
      <c r="Z358" s="35">
        <v>793.248194</v>
      </c>
    </row>
    <row r="359" spans="17:26" ht="12.75">
      <c r="Q359" s="12"/>
      <c r="Z359" s="35">
        <v>773.488127</v>
      </c>
    </row>
    <row r="360" spans="17:26" ht="12.75">
      <c r="Q360" s="12"/>
      <c r="Z360" s="35">
        <v>848.753629</v>
      </c>
    </row>
    <row r="361" spans="17:26" ht="12.75">
      <c r="Q361" s="12"/>
      <c r="Z361" s="35">
        <v>843.03225</v>
      </c>
    </row>
    <row r="362" spans="17:26" ht="12.75">
      <c r="Q362" s="12"/>
      <c r="Z362" s="35">
        <v>840.338477</v>
      </c>
    </row>
    <row r="363" spans="17:26" ht="12.75">
      <c r="Q363" s="12"/>
      <c r="Z363" s="35">
        <v>764.47325</v>
      </c>
    </row>
    <row r="364" spans="17:26" ht="12.75">
      <c r="Q364" s="12"/>
      <c r="Z364" s="35">
        <v>727.323183</v>
      </c>
    </row>
    <row r="365" spans="17:26" ht="12.75">
      <c r="Q365" s="12"/>
      <c r="Z365" s="35">
        <v>724.24804</v>
      </c>
    </row>
    <row r="366" spans="17:26" ht="12.75">
      <c r="Q366" s="12"/>
      <c r="Z366" s="35">
        <v>770.971571</v>
      </c>
    </row>
    <row r="367" spans="17:26" ht="12.75">
      <c r="Q367" s="12"/>
      <c r="Z367" s="35">
        <v>792.426795</v>
      </c>
    </row>
    <row r="368" spans="17:26" ht="12.75">
      <c r="Q368" s="12"/>
      <c r="Z368" s="35">
        <v>826.850378</v>
      </c>
    </row>
    <row r="369" spans="17:26" ht="12.75">
      <c r="Q369" s="12"/>
      <c r="Z369" s="35">
        <v>885.910125</v>
      </c>
    </row>
    <row r="370" spans="17:26" ht="12.75">
      <c r="Q370" s="12"/>
      <c r="Z370" s="35">
        <v>907.341668</v>
      </c>
    </row>
    <row r="371" spans="17:26" ht="12.75">
      <c r="Q371" s="12"/>
      <c r="Z371" s="35">
        <v>909.498677</v>
      </c>
    </row>
    <row r="372" spans="17:26" ht="12.75">
      <c r="Q372" s="12"/>
      <c r="Z372" s="35">
        <v>948.599682</v>
      </c>
    </row>
    <row r="373" spans="17:26" ht="12.75">
      <c r="Q373" s="12"/>
      <c r="Z373" s="35">
        <v>905.173845</v>
      </c>
    </row>
    <row r="374" spans="17:26" ht="12.75">
      <c r="Q374" s="12"/>
      <c r="Z374" s="35">
        <v>947.327967</v>
      </c>
    </row>
    <row r="375" spans="17:26" ht="12.75">
      <c r="Q375" s="12"/>
      <c r="Z375" s="35">
        <v>969.706109</v>
      </c>
    </row>
    <row r="376" spans="17:26" ht="12.75">
      <c r="Q376" s="12"/>
      <c r="Z376" s="35">
        <v>953.47198</v>
      </c>
    </row>
    <row r="377" spans="17:26" ht="12.75">
      <c r="Q377" s="12"/>
      <c r="Z377" s="35">
        <v>966.262473</v>
      </c>
    </row>
    <row r="378" spans="17:26" ht="12.75">
      <c r="Q378" s="12"/>
      <c r="Z378" s="35">
        <v>927.435713</v>
      </c>
    </row>
    <row r="379" spans="17:26" ht="12.75">
      <c r="Q379" s="12"/>
      <c r="Z379" s="35">
        <v>1033.323836</v>
      </c>
    </row>
    <row r="380" spans="17:26" ht="12.75">
      <c r="Q380" s="12"/>
      <c r="Z380" s="35">
        <v>1014.091343</v>
      </c>
    </row>
    <row r="381" spans="17:26" ht="12.75">
      <c r="Q381" s="12"/>
      <c r="Z381" s="35">
        <v>1027.219293</v>
      </c>
    </row>
    <row r="382" spans="17:26" ht="12.75">
      <c r="Q382" s="12"/>
      <c r="Z382" s="35">
        <v>1007.264782</v>
      </c>
    </row>
    <row r="383" spans="17:26" ht="12.75">
      <c r="Q383" s="12"/>
      <c r="Z383" s="35">
        <v>1036.807314</v>
      </c>
    </row>
    <row r="384" spans="17:26" ht="12.75">
      <c r="Q384" s="12"/>
      <c r="Z384" s="35">
        <v>1041.877023</v>
      </c>
    </row>
    <row r="385" spans="17:26" ht="12.75">
      <c r="Q385" s="12"/>
      <c r="Z385" s="35">
        <v>1026.382463</v>
      </c>
    </row>
    <row r="386" spans="17:26" ht="12.75">
      <c r="Q386" s="12"/>
      <c r="Z386" s="35">
        <v>1068.278645</v>
      </c>
    </row>
    <row r="387" spans="17:26" ht="12.75">
      <c r="Q387" s="12"/>
      <c r="Z387" s="35">
        <v>1046.455267</v>
      </c>
    </row>
    <row r="388" spans="17:26" ht="12.75">
      <c r="Q388" s="12"/>
      <c r="Z388" s="35">
        <v>1058.756516</v>
      </c>
    </row>
    <row r="389" spans="17:26" ht="12.75">
      <c r="Q389" s="12"/>
      <c r="Z389" s="35">
        <v>1062.39046</v>
      </c>
    </row>
    <row r="390" spans="17:26" ht="12.75">
      <c r="Q390" s="12"/>
      <c r="Z390" s="35">
        <v>1098.465792</v>
      </c>
    </row>
    <row r="391" spans="17:26" ht="12.75">
      <c r="Q391" s="12"/>
      <c r="Z391" s="35">
        <v>1111.942237</v>
      </c>
    </row>
    <row r="392" spans="17:26" ht="12.75">
      <c r="Q392" s="12"/>
      <c r="Z392" s="35">
        <v>1121.22907</v>
      </c>
    </row>
    <row r="393" spans="17:26" ht="12.75">
      <c r="Q393" s="12"/>
      <c r="Z393" s="35">
        <v>1136.504867</v>
      </c>
    </row>
    <row r="394" spans="17:26" ht="12.75">
      <c r="Q394" s="12"/>
      <c r="Z394" s="35">
        <v>1160.468947</v>
      </c>
    </row>
    <row r="395" spans="17:26" ht="12.75">
      <c r="Q395" s="12"/>
      <c r="Z395" s="35">
        <v>1132.420035</v>
      </c>
    </row>
    <row r="396" spans="17:26" ht="12.75">
      <c r="Q396" s="12"/>
      <c r="Z396" s="35">
        <v>1162.637454</v>
      </c>
    </row>
    <row r="397" spans="17:26" ht="12.75">
      <c r="Q397" s="12"/>
      <c r="Z397" s="35">
        <v>1166.030913</v>
      </c>
    </row>
    <row r="398" spans="17:26" ht="12.75">
      <c r="Q398" s="12"/>
      <c r="Z398" s="35">
        <v>1161.336058</v>
      </c>
    </row>
    <row r="399" spans="17:26" ht="12.75">
      <c r="Q399" s="12"/>
      <c r="Z399" s="35">
        <v>1205.303699</v>
      </c>
    </row>
    <row r="400" spans="17:26" ht="12.75">
      <c r="Q400" s="12"/>
      <c r="Z400" s="35">
        <v>1196.060321</v>
      </c>
    </row>
    <row r="401" spans="17:26" ht="12.75">
      <c r="Q401" s="12"/>
      <c r="Z401" s="35">
        <v>1220.785262</v>
      </c>
    </row>
    <row r="402" spans="17:26" ht="12.75">
      <c r="Q402" s="12"/>
      <c r="Z402" s="35">
        <v>1209.149721</v>
      </c>
    </row>
    <row r="403" spans="17:26" ht="12.75">
      <c r="Q403" s="12"/>
      <c r="Z403" s="35">
        <v>1223.768243</v>
      </c>
    </row>
    <row r="404" spans="17:26" ht="12.75">
      <c r="Q404" s="12"/>
      <c r="Z404" s="35">
        <v>1265.333527</v>
      </c>
    </row>
    <row r="405" ht="12.75">
      <c r="Z405" s="35">
        <v>1231.021077</v>
      </c>
    </row>
    <row r="406" ht="12.75">
      <c r="Z406" s="35">
        <v>1177.454702</v>
      </c>
    </row>
    <row r="407" ht="12.75">
      <c r="Z407" s="35">
        <v>1192.539749</v>
      </c>
    </row>
    <row r="408" ht="12.75">
      <c r="Z408" s="35">
        <v>1212.034118</v>
      </c>
    </row>
    <row r="409" ht="12.75">
      <c r="Z409" s="35">
        <v>1182.374433</v>
      </c>
    </row>
    <row r="410" ht="12.75">
      <c r="Z410" s="35">
        <v>1221.172189</v>
      </c>
    </row>
    <row r="411" ht="12.75">
      <c r="Z411" s="35">
        <v>1271.123851</v>
      </c>
    </row>
    <row r="412" ht="12.75">
      <c r="Z412" s="35">
        <v>1240.06557</v>
      </c>
    </row>
    <row r="413" ht="12.75">
      <c r="Z413" s="35">
        <v>1267.885245</v>
      </c>
    </row>
    <row r="414" ht="12.75">
      <c r="Z414" s="35">
        <v>1221.767872</v>
      </c>
    </row>
    <row r="415" ht="12.75">
      <c r="Z415" s="35">
        <v>1239.867203</v>
      </c>
    </row>
    <row r="416" ht="12.75">
      <c r="Z416" s="35">
        <v>1271.998477</v>
      </c>
    </row>
    <row r="417" ht="12.75">
      <c r="Z417" s="35">
        <v>1321.521569</v>
      </c>
    </row>
    <row r="418" ht="12.75">
      <c r="Z418" s="35">
        <v>1360.45486</v>
      </c>
    </row>
    <row r="419" ht="12.75">
      <c r="Z419" s="35">
        <v>1400.485264</v>
      </c>
    </row>
    <row r="420" ht="12.75">
      <c r="Z420" s="35">
        <v>1456.348498</v>
      </c>
    </row>
    <row r="421" ht="12.75">
      <c r="Z421" s="35">
        <v>1490.144233</v>
      </c>
    </row>
    <row r="422" ht="12.75">
      <c r="Z422" s="35">
        <v>1539.538507</v>
      </c>
    </row>
    <row r="423" ht="12.75">
      <c r="Z423" s="35">
        <v>1543.381484</v>
      </c>
    </row>
    <row r="424" ht="12.75">
      <c r="Z424" s="35">
        <v>1608.47821</v>
      </c>
    </row>
    <row r="425" ht="12.75">
      <c r="Z425" s="35">
        <v>1602.731458</v>
      </c>
    </row>
    <row r="426" ht="12.75">
      <c r="Z426" s="35">
        <v>1673.009083</v>
      </c>
    </row>
    <row r="427" ht="12.75">
      <c r="Z427" s="35">
        <v>1705.23558</v>
      </c>
    </row>
    <row r="428" ht="12.75">
      <c r="Z428" s="35">
        <v>1763.206412</v>
      </c>
    </row>
    <row r="429" ht="12.75">
      <c r="Z429" s="35">
        <v>1779.60974</v>
      </c>
    </row>
    <row r="430" ht="12.75">
      <c r="Z430" s="35">
        <v>1796.743676</v>
      </c>
    </row>
    <row r="431" ht="12.75">
      <c r="Z431" s="35">
        <v>1823.209064</v>
      </c>
    </row>
    <row r="432" ht="12.75">
      <c r="Z432" s="35">
        <v>1870.148713</v>
      </c>
    </row>
    <row r="433" ht="12.75">
      <c r="Z433" s="35">
        <v>1877.278626</v>
      </c>
    </row>
    <row r="434" ht="12.75">
      <c r="Z434" s="35">
        <v>1794.386479</v>
      </c>
    </row>
    <row r="435" ht="12.75">
      <c r="Z435" s="35">
        <v>1832.292989</v>
      </c>
    </row>
    <row r="436" ht="12.75">
      <c r="Z436" s="35">
        <v>1935.327348</v>
      </c>
    </row>
    <row r="437" ht="12.75">
      <c r="Z437" s="35">
        <v>1988.684</v>
      </c>
    </row>
    <row r="438" ht="12.75">
      <c r="Z438" s="35">
        <v>2138.872259</v>
      </c>
    </row>
    <row r="439" ht="12.75">
      <c r="Z439" s="35">
        <v>2096.502717</v>
      </c>
    </row>
    <row r="440" ht="12.75">
      <c r="Z440" s="35">
        <v>2227.411681</v>
      </c>
    </row>
    <row r="441" ht="12.75">
      <c r="Z441" s="35">
        <v>2244.898784</v>
      </c>
    </row>
    <row r="442" ht="12.75">
      <c r="Z442" s="35">
        <v>2152.831273</v>
      </c>
    </row>
    <row r="443" ht="12.75">
      <c r="Z443" s="35">
        <v>2281.238628</v>
      </c>
    </row>
    <row r="444" ht="12.75">
      <c r="Z444" s="35">
        <v>2420.024845</v>
      </c>
    </row>
    <row r="445" ht="12.75">
      <c r="Z445" s="35">
        <v>2528.382162</v>
      </c>
    </row>
    <row r="446" ht="12.75">
      <c r="Z446" s="35">
        <v>2729.449479</v>
      </c>
    </row>
    <row r="447" ht="12.75">
      <c r="Z447" s="35">
        <v>2576.655314</v>
      </c>
    </row>
    <row r="448" ht="12.75">
      <c r="Z448" s="35">
        <v>2717.690174</v>
      </c>
    </row>
    <row r="449" ht="12.75">
      <c r="Z449" s="35">
        <v>2627.028683</v>
      </c>
    </row>
    <row r="450" ht="12.75">
      <c r="Z450" s="35">
        <v>2748.539831</v>
      </c>
    </row>
    <row r="451" ht="12.75">
      <c r="Z451" s="35">
        <v>2795.708525</v>
      </c>
    </row>
    <row r="452" ht="12.75">
      <c r="Z452" s="35">
        <v>2826.600486</v>
      </c>
    </row>
    <row r="453" ht="12.75">
      <c r="Z453" s="35">
        <v>3030.348631</v>
      </c>
    </row>
    <row r="454" ht="12.75">
      <c r="Z454" s="35">
        <v>3185.403796</v>
      </c>
    </row>
    <row r="455" ht="12.75">
      <c r="Z455" s="35">
        <v>3217.435644</v>
      </c>
    </row>
    <row r="456" ht="12.75">
      <c r="Z456" s="35">
        <v>3162.208752</v>
      </c>
    </row>
    <row r="457" ht="12.75">
      <c r="Z457" s="35">
        <v>3290.561755</v>
      </c>
    </row>
    <row r="458" ht="12.75">
      <c r="Z458" s="35">
        <v>3255.611516</v>
      </c>
    </row>
    <row r="459" ht="12.75">
      <c r="Z459" s="35">
        <v>2785.401685</v>
      </c>
    </row>
    <row r="460" ht="12.75">
      <c r="Z460" s="35">
        <v>2963.845055</v>
      </c>
    </row>
    <row r="461" ht="12.75">
      <c r="Z461" s="35">
        <v>3204.712752</v>
      </c>
    </row>
    <row r="462" ht="12.75">
      <c r="Z462" s="35">
        <v>3398.864546</v>
      </c>
    </row>
    <row r="463" ht="12.75">
      <c r="Z463" s="35">
        <v>3594.595001</v>
      </c>
    </row>
    <row r="464" ht="12.75">
      <c r="Z464" s="35">
        <v>3744.852643</v>
      </c>
    </row>
    <row r="465" ht="12.75">
      <c r="Z465" s="35">
        <v>3628.483556</v>
      </c>
    </row>
    <row r="466" ht="12.75">
      <c r="Z466" s="35">
        <v>3773.616572</v>
      </c>
    </row>
    <row r="467" ht="12.75">
      <c r="Z467" s="35">
        <v>3919.748056</v>
      </c>
    </row>
    <row r="468" ht="12.75">
      <c r="Z468" s="35">
        <v>3827.318805</v>
      </c>
    </row>
    <row r="469" ht="12.75">
      <c r="Z469" s="35">
        <v>4039.555301</v>
      </c>
    </row>
    <row r="470" ht="12.75">
      <c r="Z470" s="35">
        <v>3913.609637</v>
      </c>
    </row>
    <row r="471" ht="12.75">
      <c r="Z471" s="35">
        <v>3894.234993</v>
      </c>
    </row>
    <row r="472" ht="12.75">
      <c r="Z472" s="35">
        <v>3787.610112</v>
      </c>
    </row>
    <row r="473" ht="12.75">
      <c r="Z473" s="35">
        <v>4027.190293</v>
      </c>
    </row>
    <row r="474" ht="12.75">
      <c r="Z474" s="35">
        <v>4109.050107</v>
      </c>
    </row>
    <row r="475" ht="12.75">
      <c r="Z475" s="35">
        <v>4350.913889</v>
      </c>
    </row>
    <row r="476" ht="12.75">
      <c r="Z476" s="35">
        <v>4132.339021</v>
      </c>
    </row>
    <row r="477" ht="12.75">
      <c r="Z477" s="35">
        <v>4054.197441</v>
      </c>
    </row>
    <row r="478" ht="12.75">
      <c r="Z478" s="35">
        <v>4450.558595</v>
      </c>
    </row>
    <row r="479" ht="12.75">
      <c r="Z479" s="35">
        <v>4316.707718</v>
      </c>
    </row>
    <row r="480" ht="12.75">
      <c r="Z480" s="35">
        <v>4228.363034</v>
      </c>
    </row>
    <row r="481" ht="12.75">
      <c r="Z481" s="35">
        <v>4332.622574</v>
      </c>
    </row>
    <row r="482" ht="12.75">
      <c r="Z482" s="35">
        <v>4264.946509</v>
      </c>
    </row>
    <row r="483" ht="12.75">
      <c r="Z483" s="35">
        <v>4529.711927</v>
      </c>
    </row>
    <row r="484" ht="12.75">
      <c r="Z484" s="35">
        <v>4290.634057</v>
      </c>
    </row>
    <row r="485" ht="12.75">
      <c r="Z485" s="35">
        <v>4272.435249</v>
      </c>
    </row>
    <row r="486" ht="12.75">
      <c r="Z486" s="35">
        <v>3935.844014</v>
      </c>
    </row>
    <row r="487" ht="12.75">
      <c r="Z487" s="35">
        <v>3955.153067</v>
      </c>
    </row>
    <row r="488" ht="12.75">
      <c r="Z488" s="35">
        <v>4095.39336</v>
      </c>
    </row>
    <row r="489" ht="12.75">
      <c r="Z489" s="35">
        <v>3722.208416</v>
      </c>
    </row>
    <row r="490" ht="12.75">
      <c r="Z490" s="35">
        <v>3486.536226</v>
      </c>
    </row>
    <row r="491" ht="12.75">
      <c r="Z491" s="35">
        <v>3757.260907</v>
      </c>
    </row>
    <row r="492" ht="12.75">
      <c r="Z492" s="35">
        <v>3782.466442</v>
      </c>
    </row>
    <row r="493" ht="12.75">
      <c r="Z493" s="35">
        <v>3690.439626</v>
      </c>
    </row>
    <row r="494" ht="12.75">
      <c r="Z494" s="35">
        <v>3654.096252</v>
      </c>
    </row>
    <row r="495" ht="12.75">
      <c r="Z495" s="35">
        <v>3425.57299</v>
      </c>
    </row>
    <row r="496" ht="12.75">
      <c r="Z496" s="35">
        <v>3148.971772</v>
      </c>
    </row>
    <row r="497" ht="12.75">
      <c r="Z497" s="35">
        <v>3209.054013</v>
      </c>
    </row>
    <row r="498" ht="12.75">
      <c r="Z498" s="35">
        <v>3455.148467</v>
      </c>
    </row>
    <row r="499" ht="12.75">
      <c r="Z499" s="35">
        <v>3485.435045</v>
      </c>
    </row>
    <row r="500" ht="12.75">
      <c r="Z500" s="35">
        <v>3434.599189</v>
      </c>
    </row>
    <row r="501" ht="12.75">
      <c r="Z501" s="35">
        <v>3368.356826</v>
      </c>
    </row>
    <row r="502" ht="12.75">
      <c r="Z502" s="35">
        <v>3495.030758</v>
      </c>
    </row>
    <row r="503" ht="12.75">
      <c r="Z503" s="35">
        <v>3283.239961</v>
      </c>
    </row>
    <row r="504" ht="12.75">
      <c r="Z504" s="35">
        <v>3259.136602</v>
      </c>
    </row>
    <row r="505" ht="12.75">
      <c r="Z505" s="35">
        <v>3027.051333</v>
      </c>
    </row>
    <row r="506" ht="12.75">
      <c r="Z506" s="35">
        <v>2791.165306</v>
      </c>
    </row>
    <row r="507" ht="12.75">
      <c r="Z507" s="35">
        <v>2809.441013</v>
      </c>
    </row>
    <row r="508" ht="12.75">
      <c r="Z508" s="35">
        <v>2504.382411</v>
      </c>
    </row>
    <row r="509" ht="12.75">
      <c r="Z509" s="35">
        <v>2724.600151</v>
      </c>
    </row>
    <row r="510" ht="12.75">
      <c r="Z510" s="35">
        <v>2884.810637</v>
      </c>
    </row>
    <row r="511" ht="12.75">
      <c r="Z511" s="35">
        <v>2715.421127</v>
      </c>
    </row>
    <row r="512" ht="12.75">
      <c r="Z512" s="35">
        <v>2644.423044</v>
      </c>
    </row>
    <row r="513" ht="12.75">
      <c r="Z513" s="35">
        <v>2604.687203</v>
      </c>
    </row>
    <row r="514" ht="12.75">
      <c r="Z514" s="35">
        <v>2629.719854</v>
      </c>
    </row>
    <row r="515" ht="12.75">
      <c r="Z515" s="35">
        <v>2846.430165</v>
      </c>
    </row>
    <row r="516" ht="12.75">
      <c r="Z516" s="35">
        <v>2996.248061</v>
      </c>
    </row>
    <row r="517" ht="12.75">
      <c r="Z517" s="35">
        <v>3034.532552</v>
      </c>
    </row>
    <row r="518" ht="12.75">
      <c r="Z518" s="35">
        <v>3088.057716</v>
      </c>
    </row>
    <row r="519" ht="12.75">
      <c r="Z519" s="35">
        <v>3148.165974</v>
      </c>
    </row>
    <row r="520" ht="12.75">
      <c r="Z520" s="35">
        <v>3114.832478</v>
      </c>
    </row>
    <row r="521" ht="12.75">
      <c r="Z521" s="35">
        <v>3290.947758</v>
      </c>
    </row>
    <row r="522" ht="12.75">
      <c r="Z522" s="35">
        <v>3319.869707</v>
      </c>
    </row>
    <row r="523" ht="12.75">
      <c r="Z523" s="35">
        <v>3493.844643</v>
      </c>
    </row>
    <row r="524" ht="12.75">
      <c r="Z524" s="35">
        <v>3557.973441</v>
      </c>
    </row>
    <row r="525" ht="12.75">
      <c r="Z525" s="31">
        <v>3607.414266</v>
      </c>
    </row>
    <row r="526" ht="12.75">
      <c r="Z526" s="31">
        <v>3552.997803</v>
      </c>
    </row>
    <row r="527" ht="12.75">
      <c r="Z527" s="31">
        <v>3497.312241</v>
      </c>
    </row>
    <row r="528" ht="12.75">
      <c r="Z528" s="31">
        <v>3545.202837</v>
      </c>
    </row>
    <row r="529" ht="12.75">
      <c r="Z529" s="31">
        <v>3614.09627</v>
      </c>
    </row>
    <row r="530" ht="12.75">
      <c r="Z530" s="31">
        <v>3494.503289</v>
      </c>
    </row>
    <row r="531" ht="12.75">
      <c r="Z531" s="31">
        <v>3508.541949</v>
      </c>
    </row>
    <row r="532" ht="12.75">
      <c r="Z532" s="31">
        <v>3546.517365</v>
      </c>
    </row>
    <row r="533" ht="12.75">
      <c r="Z533" s="31">
        <v>3600.699284</v>
      </c>
    </row>
    <row r="534" ht="12.75">
      <c r="Z534" s="31">
        <v>3746.355328</v>
      </c>
    </row>
    <row r="535" ht="12.75">
      <c r="Z535" s="31">
        <v>3873.772983</v>
      </c>
    </row>
    <row r="536" ht="12.75">
      <c r="Z536" s="31">
        <v>3779.357379</v>
      </c>
    </row>
    <row r="537" ht="12.75">
      <c r="Z537" s="31">
        <v>3858.853154</v>
      </c>
    </row>
    <row r="538" ht="12.75">
      <c r="Z538" s="31">
        <v>3790.595333</v>
      </c>
    </row>
    <row r="539" ht="12.75">
      <c r="Z539" s="31">
        <v>3718.729127</v>
      </c>
    </row>
    <row r="540" ht="12.75">
      <c r="Z540" s="31">
        <v>3836.956459</v>
      </c>
    </row>
    <row r="541" ht="12.75">
      <c r="Z541" s="31">
        <v>3842.447036</v>
      </c>
    </row>
    <row r="542" ht="12.75">
      <c r="Z542" s="31">
        <v>3985.284629</v>
      </c>
    </row>
    <row r="543" ht="12.75">
      <c r="Z543" s="31">
        <v>3948.947913</v>
      </c>
    </row>
    <row r="544" ht="12.75">
      <c r="Z544" s="31">
        <v>3980.912782</v>
      </c>
    </row>
    <row r="545" ht="12.75">
      <c r="Z545" s="31">
        <v>3914.499736</v>
      </c>
    </row>
    <row r="546" ht="12.75">
      <c r="Z546" s="31">
        <v>4062.416572</v>
      </c>
    </row>
    <row r="547" ht="12.75">
      <c r="Z547" s="31">
        <v>4063.869784</v>
      </c>
    </row>
    <row r="548" ht="12.75">
      <c r="Z548" s="31">
        <v>4171.475177</v>
      </c>
    </row>
    <row r="549" ht="12.75">
      <c r="Z549" s="31">
        <v>4182.756898</v>
      </c>
    </row>
    <row r="550" ht="12.75">
      <c r="Z550" s="31">
        <v>4234.792364</v>
      </c>
    </row>
    <row r="551" ht="12.75">
      <c r="Z551" s="31">
        <v>4291.631342</v>
      </c>
    </row>
    <row r="552" ht="12.75">
      <c r="Z552" s="31">
        <v>4168.260864</v>
      </c>
    </row>
    <row r="553" ht="12.75">
      <c r="Z553" s="31">
        <v>4173.807257</v>
      </c>
    </row>
    <row r="554" ht="12.75">
      <c r="Z554" s="31">
        <v>4199.519874</v>
      </c>
    </row>
    <row r="555" ht="12.75">
      <c r="Z555" s="31">
        <v>4299.282429</v>
      </c>
    </row>
    <row r="556" ht="12.75">
      <c r="Z556" s="31">
        <v>4410.00458</v>
      </c>
    </row>
    <row r="557" ht="12.75">
      <c r="Z557" s="31">
        <v>4553.64308</v>
      </c>
    </row>
    <row r="558" ht="12.75">
      <c r="Z558" s="31">
        <v>4640.109831</v>
      </c>
    </row>
    <row r="559" ht="12.75">
      <c r="Z559" s="31">
        <v>4705.194328</v>
      </c>
    </row>
    <row r="560" ht="12.75">
      <c r="Z560" s="31">
        <v>4776.288116</v>
      </c>
    </row>
    <row r="561" ht="12.75">
      <c r="Z561" s="31">
        <v>4683.136108</v>
      </c>
    </row>
    <row r="562" ht="12.75">
      <c r="Z562" s="31">
        <v>4735.416365</v>
      </c>
    </row>
    <row r="563" ht="12.75">
      <c r="Z563" s="31">
        <v>4945.087508</v>
      </c>
    </row>
    <row r="564" ht="12.75">
      <c r="Z564" s="31">
        <v>5117.485734</v>
      </c>
    </row>
    <row r="565" ht="12.75">
      <c r="Z565" s="31">
        <v>5032.518071</v>
      </c>
    </row>
    <row r="566" ht="12.75">
      <c r="Z566" s="31">
        <v>4876.693605</v>
      </c>
    </row>
    <row r="567" ht="12.75">
      <c r="Z567" s="31">
        <v>4949.666026</v>
      </c>
    </row>
    <row r="568" ht="12.75">
      <c r="Z568" s="31">
        <v>5134.581244</v>
      </c>
    </row>
    <row r="569" ht="12.75">
      <c r="Z569" s="31">
        <v>5216.243714</v>
      </c>
    </row>
    <row r="570" ht="12.75">
      <c r="Z570" s="31">
        <v>4998.099342</v>
      </c>
    </row>
    <row r="571" ht="12.75">
      <c r="Z571" s="31">
        <v>4963.467092</v>
      </c>
    </row>
    <row r="572" ht="12.75">
      <c r="Z572">
        <v>4665.796169</v>
      </c>
    </row>
    <row r="573" ht="12.75">
      <c r="Z573" s="35">
        <v>4514.365873</v>
      </c>
    </row>
    <row r="574" ht="12.75">
      <c r="Z574" s="31">
        <v>4494.832908</v>
      </c>
    </row>
    <row r="575" ht="12.75">
      <c r="Z575" s="31">
        <v>4713.671451</v>
      </c>
    </row>
    <row r="576" ht="12.75">
      <c r="Z576" s="31">
        <v>4774.71627</v>
      </c>
    </row>
    <row r="577" ht="12.75">
      <c r="Z577" s="31">
        <v>4372.583658</v>
      </c>
    </row>
    <row r="578" ht="12.75">
      <c r="Z578" s="31">
        <v>4335.811763</v>
      </c>
    </row>
    <row r="579" ht="12.75">
      <c r="Z579" s="31">
        <v>4398.561564</v>
      </c>
    </row>
    <row r="580" ht="12.75">
      <c r="Z580" s="31">
        <v>4007.058357</v>
      </c>
    </row>
    <row r="581" ht="12.75">
      <c r="Z581" s="31">
        <v>3334.159369</v>
      </c>
    </row>
    <row r="582" ht="12.75">
      <c r="Z582" s="31">
        <v>3094.839862</v>
      </c>
    </row>
    <row r="583" ht="12.75">
      <c r="Z583" s="31">
        <v>3127.45128</v>
      </c>
    </row>
    <row r="584" ht="12.75">
      <c r="Z584" s="31">
        <v>2864.163689</v>
      </c>
    </row>
    <row r="585" ht="12.75">
      <c r="Z585" s="31">
        <v>2560.174938</v>
      </c>
    </row>
    <row r="586" ht="12.75">
      <c r="Z586" s="31">
        <v>2784.035576</v>
      </c>
    </row>
    <row r="587" ht="12.75">
      <c r="Z587" s="31">
        <v>3049.736802</v>
      </c>
    </row>
    <row r="588" ht="12.75">
      <c r="Z588" s="31">
        <v>3219.168626</v>
      </c>
    </row>
    <row r="589" ht="12.75">
      <c r="Z589" s="31">
        <v>3224.951403</v>
      </c>
    </row>
    <row r="590" ht="12.75">
      <c r="Z590" s="31">
        <v>3468.061757</v>
      </c>
    </row>
    <row r="591" ht="12.75">
      <c r="Z591" s="31">
        <v>3592.138014</v>
      </c>
    </row>
    <row r="592" ht="12.75">
      <c r="Z592" s="31">
        <v>3725.459609</v>
      </c>
    </row>
    <row r="593" ht="12.75">
      <c r="Z593" s="31">
        <v>3655.85514</v>
      </c>
    </row>
    <row r="594" ht="12.75">
      <c r="Z594" s="31">
        <v>3874.010857</v>
      </c>
    </row>
    <row r="595" ht="12.75">
      <c r="Z595" s="40">
        <v>3948.157052</v>
      </c>
    </row>
    <row r="596" ht="12.75">
      <c r="Z596" s="40">
        <v>3805.870827</v>
      </c>
    </row>
    <row r="597" ht="12.75">
      <c r="Z597" s="31">
        <v>3922.586507</v>
      </c>
    </row>
    <row r="598" ht="12.75">
      <c r="Z598" s="31">
        <v>4158.529372</v>
      </c>
    </row>
    <row r="599" ht="12.75">
      <c r="Z599" s="31">
        <v>4223.716417</v>
      </c>
    </row>
    <row r="600" ht="12.75">
      <c r="Z600" s="31">
        <v>3885.749379</v>
      </c>
    </row>
    <row r="601" ht="12.75">
      <c r="Z601" s="31">
        <v>3681.932567</v>
      </c>
    </row>
    <row r="602" ht="12.75">
      <c r="Z602" s="31">
        <v>3939.259148</v>
      </c>
    </row>
    <row r="603" ht="12.75">
      <c r="Z603" s="31">
        <v>3760.706192</v>
      </c>
    </row>
    <row r="604" spans="14:26" ht="12.75">
      <c r="N604" s="50"/>
      <c r="Z604" s="31">
        <v>4095.512238</v>
      </c>
    </row>
    <row r="605" spans="14:26" ht="12.75">
      <c r="N605" s="50"/>
      <c r="Z605" s="31">
        <v>4250.741142</v>
      </c>
    </row>
    <row r="610" ht="12.75">
      <c r="U610" s="1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OM12774</dc:creator>
  <cp:keywords/>
  <dc:description/>
  <cp:lastModifiedBy>Shelley Tomlinson</cp:lastModifiedBy>
  <cp:lastPrinted>2008-06-07T07:19:53Z</cp:lastPrinted>
  <dcterms:created xsi:type="dcterms:W3CDTF">2004-06-24T07:48:20Z</dcterms:created>
  <dcterms:modified xsi:type="dcterms:W3CDTF">2013-01-18T07:41:54Z</dcterms:modified>
  <cp:category/>
  <cp:version/>
  <cp:contentType/>
  <cp:contentStatus/>
</cp:coreProperties>
</file>